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890" windowHeight="9120" activeTab="0"/>
  </bookViews>
  <sheets>
    <sheet name="меню гпд" sheetId="1" r:id="rId1"/>
    <sheet name="нормы 2х раз." sheetId="2" r:id="rId2"/>
  </sheets>
  <definedNames/>
  <calcPr fullCalcOnLoad="1"/>
</workbook>
</file>

<file path=xl/sharedStrings.xml><?xml version="1.0" encoding="utf-8"?>
<sst xmlns="http://schemas.openxmlformats.org/spreadsheetml/2006/main" count="530" uniqueCount="148">
  <si>
    <t>Наименовние блюда</t>
  </si>
  <si>
    <t>выход</t>
  </si>
  <si>
    <t>белки</t>
  </si>
  <si>
    <t>жиры</t>
  </si>
  <si>
    <t>углеводы</t>
  </si>
  <si>
    <t>энергетическая ценность, ккал</t>
  </si>
  <si>
    <t>Завтрак</t>
  </si>
  <si>
    <t>6-10 лет</t>
  </si>
  <si>
    <t>6-10 л</t>
  </si>
  <si>
    <t>11-13л</t>
  </si>
  <si>
    <t>Чай с сахаром</t>
  </si>
  <si>
    <t>185/15</t>
  </si>
  <si>
    <t>Хлеб ржаной</t>
  </si>
  <si>
    <t>итого</t>
  </si>
  <si>
    <t>Обед</t>
  </si>
  <si>
    <t>Пюре картофельное</t>
  </si>
  <si>
    <t>Хлеб пшеничный</t>
  </si>
  <si>
    <t xml:space="preserve">Сок </t>
  </si>
  <si>
    <t>ДЕНЬ 2 (вторник) первая неделя</t>
  </si>
  <si>
    <t>250/5</t>
  </si>
  <si>
    <t>ДЕНЬ 3 (среда) первая неделя</t>
  </si>
  <si>
    <t>Компот из свежих плодов</t>
  </si>
  <si>
    <t>Фрукты</t>
  </si>
  <si>
    <t>Какао с молоком</t>
  </si>
  <si>
    <t>ДЕНЬ 4 (четверг) первая неделя</t>
  </si>
  <si>
    <t>75/50</t>
  </si>
  <si>
    <t>Каша гречневая вязкая</t>
  </si>
  <si>
    <t>Сок</t>
  </si>
  <si>
    <t>ДЕНЬ 5 (пятница) первая неделя</t>
  </si>
  <si>
    <t>ДЕНЬ 1 (понедельник) вторая неделя</t>
  </si>
  <si>
    <t>ДЕНЬ 2 (вторник) вторая неделя</t>
  </si>
  <si>
    <t>ДЕНЬ 3 (среда) вторая неделя</t>
  </si>
  <si>
    <t>ДЕНЬ 4 (четверг) вторая неделя</t>
  </si>
  <si>
    <t>ДЕНЬ 5 (пятница) вторая неделя</t>
  </si>
  <si>
    <t>Рыба запеченная с морковью</t>
  </si>
  <si>
    <t>Группы и виды продуктов</t>
  </si>
  <si>
    <t>число месаца (кроме субботы)</t>
  </si>
  <si>
    <t>норма</t>
  </si>
  <si>
    <t>Процент выполнения</t>
  </si>
  <si>
    <t xml:space="preserve">Норма продуктов на 1 ребенка в день (нетто, г) </t>
  </si>
  <si>
    <t xml:space="preserve">Мука пшеничная </t>
  </si>
  <si>
    <t>Крахмал картофельный</t>
  </si>
  <si>
    <t>Макаронные изделия</t>
  </si>
  <si>
    <t>Крупы</t>
  </si>
  <si>
    <t>Бобовые</t>
  </si>
  <si>
    <t>Картофель</t>
  </si>
  <si>
    <t>Овощи</t>
  </si>
  <si>
    <t>Томат-пюре</t>
  </si>
  <si>
    <t>Сухофрукты</t>
  </si>
  <si>
    <t>Соки</t>
  </si>
  <si>
    <t>Мясо, птица</t>
  </si>
  <si>
    <t>Колбасные изделия</t>
  </si>
  <si>
    <t>Молоко и кисломол. прод.</t>
  </si>
  <si>
    <t>Масло сливочное</t>
  </si>
  <si>
    <t>Творог</t>
  </si>
  <si>
    <t>Сметана</t>
  </si>
  <si>
    <t>Сыр</t>
  </si>
  <si>
    <t>Яйцо</t>
  </si>
  <si>
    <t>Рыба</t>
  </si>
  <si>
    <t>Масло растительное</t>
  </si>
  <si>
    <t>Сахар</t>
  </si>
  <si>
    <t>Кондит. издел, варенье</t>
  </si>
  <si>
    <t>Дрожжи</t>
  </si>
  <si>
    <t>Чай</t>
  </si>
  <si>
    <t>Кофе ячменный</t>
  </si>
  <si>
    <t>Какао</t>
  </si>
  <si>
    <t>Соль</t>
  </si>
  <si>
    <t>Лимонная кислота</t>
  </si>
  <si>
    <t>Аскорбиновая кисл.</t>
  </si>
  <si>
    <t>средний за 10дней</t>
  </si>
  <si>
    <t>Фактически за 10 дней</t>
  </si>
  <si>
    <t>шт/70</t>
  </si>
  <si>
    <t>Каша гречневая молочная вязкая</t>
  </si>
  <si>
    <t>Кисель из клюквенного припаса</t>
  </si>
  <si>
    <t>200/30</t>
  </si>
  <si>
    <t>Суп молочный с макаронными изделиями</t>
  </si>
  <si>
    <t>Пюре картофельное с морковью</t>
  </si>
  <si>
    <t xml:space="preserve">Колбаса отварная </t>
  </si>
  <si>
    <t xml:space="preserve">Кофейный напиток с молоком </t>
  </si>
  <si>
    <t xml:space="preserve">Анализ выполнения норм питания 6-10 лет    </t>
  </si>
  <si>
    <t xml:space="preserve">Анализ выполнения норм питания 14-17 лет    </t>
  </si>
  <si>
    <t xml:space="preserve">Анализ выполнения норм питания 11-13 лет    </t>
  </si>
  <si>
    <t>Макаронные изделия отварные</t>
  </si>
  <si>
    <t>Каша вязкая пшенная</t>
  </si>
  <si>
    <t>Щи из свежей капусты с  картофелем со сметаной</t>
  </si>
  <si>
    <t xml:space="preserve">Каша рисовая  вязкая </t>
  </si>
  <si>
    <t>11-18лет</t>
  </si>
  <si>
    <t>11-18л</t>
  </si>
  <si>
    <t xml:space="preserve">11-18 лет </t>
  </si>
  <si>
    <t>6-10л</t>
  </si>
  <si>
    <t>шт/50</t>
  </si>
  <si>
    <t>100/15</t>
  </si>
  <si>
    <t>Компот из смеси сухоф.  2 нед.Компотиз св яблок</t>
  </si>
  <si>
    <t>Котлеты</t>
  </si>
  <si>
    <t>150/20</t>
  </si>
  <si>
    <t xml:space="preserve">Пюре картофельное </t>
  </si>
  <si>
    <t>Салат "Розовый" с м/р</t>
  </si>
  <si>
    <t xml:space="preserve">Суп с бобовыми </t>
  </si>
  <si>
    <t>Щи из свежей капусты  со сметаной на курином бульоне</t>
  </si>
  <si>
    <t>Картофель запеченный</t>
  </si>
  <si>
    <t>13,9,5</t>
  </si>
  <si>
    <t xml:space="preserve">Суп крестьянский со сметаной  </t>
  </si>
  <si>
    <t>Биточки "Крепыш"</t>
  </si>
  <si>
    <t>Рыбные палочки</t>
  </si>
  <si>
    <t>Напиток из плодов шиповника</t>
  </si>
  <si>
    <t>Салат "Здоровье" с м. р.</t>
  </si>
  <si>
    <t>Биточки "Улыбка"</t>
  </si>
  <si>
    <t>Рагу овощное Пора года""</t>
  </si>
  <si>
    <t>Салат "Сударушка" с кукурузой"  и м/р</t>
  </si>
  <si>
    <t>Мясо тушеное "Вкусное"</t>
  </si>
  <si>
    <t>50/25</t>
  </si>
  <si>
    <t>Горячий закрытый бутерброд "Вейно"</t>
  </si>
  <si>
    <t>Борщ с картофелем со сметаной на курином бульоне</t>
  </si>
  <si>
    <t>Котлеты рубленые из птицы</t>
  </si>
  <si>
    <t>Напиток "Родничок"</t>
  </si>
  <si>
    <t>Гренки "Лакомка"</t>
  </si>
  <si>
    <t xml:space="preserve">Салат из свеклы с яблоками и м/р </t>
  </si>
  <si>
    <t>Гренки " Лакомка"</t>
  </si>
  <si>
    <t>Запеканка из творога "Зебра"со сметаной</t>
  </si>
  <si>
    <t>Салат "Озорник" с м/р</t>
  </si>
  <si>
    <t xml:space="preserve">Суп картофельный с макаронными изделиями </t>
  </si>
  <si>
    <t>Митболы "СМАК"</t>
  </si>
  <si>
    <t>Плов из свинины</t>
  </si>
  <si>
    <t>50/120</t>
  </si>
  <si>
    <t>Картофель и овощи, тушенные в соусе</t>
  </si>
  <si>
    <t>Салат "Цыпленок" с м/р</t>
  </si>
  <si>
    <t>Суп молочный с овсяными хлопьями</t>
  </si>
  <si>
    <t>Картофель, запеченный дольками</t>
  </si>
  <si>
    <t xml:space="preserve">Салат Оригинальный со свеклой и м/р </t>
  </si>
  <si>
    <t>Суп картофельный с мясными фрикадельками</t>
  </si>
  <si>
    <t>250/20</t>
  </si>
  <si>
    <t>Рыба жареная "золотая рыбка"</t>
  </si>
  <si>
    <t>Наггетсы "Курочка ряба"</t>
  </si>
  <si>
    <t>Салат"Веселые ребята"с м/ р</t>
  </si>
  <si>
    <t>Сырники из творога со сметаной</t>
  </si>
  <si>
    <t>Рассольник "Школьный" со сметаной</t>
  </si>
  <si>
    <t>шт/200</t>
  </si>
  <si>
    <t>шт/20</t>
  </si>
  <si>
    <t>Рис "Мозаика"</t>
  </si>
  <si>
    <t>Омлет натуральный</t>
  </si>
  <si>
    <t>Каша "Дружба"</t>
  </si>
  <si>
    <t xml:space="preserve">Биточки </t>
  </si>
  <si>
    <t>Омлет с мясными продуктами (колбасой)</t>
  </si>
  <si>
    <t>Котлеты из птицы "Оригинальные"</t>
  </si>
  <si>
    <t>Овощи свежие или консервированные порционно</t>
  </si>
  <si>
    <t xml:space="preserve">Овощи свежие или консер. </t>
  </si>
  <si>
    <t>Салат из белокочанной капусты с зеленым горошком и м/р</t>
  </si>
  <si>
    <t>Бутерброд с маслом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</si>
</sst>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\ &quot;р&quot;;\-#,##0\ &quot;р&quot;"/>
    <numFmt numFmtId="183" formatCode="#,##0\ &quot;р&quot;;[Red]\-#,##0\ &quot;р&quot;"/>
    <numFmt numFmtId="184" formatCode="#,##0.00\ &quot;р&quot;;\-#,##0.00\ &quot;р&quot;"/>
    <numFmt numFmtId="185" formatCode="#,##0.00\ &quot;р&quot;;[Red]\-#,##0.00\ &quot;р&quot;"/>
    <numFmt numFmtId="186" formatCode="_-* #,##0\ &quot;р&quot;_-;\-* #,##0\ &quot;р&quot;_-;_-* &quot;-&quot;\ &quot;р&quot;_-;_-@_-"/>
    <numFmt numFmtId="187" formatCode="_-* #,##0\ _р_-;\-* #,##0\ _р_-;_-* &quot;-&quot;\ _р_-;_-@_-"/>
    <numFmt numFmtId="188" formatCode="_-* #,##0.00\ &quot;р&quot;_-;\-* #,##0.00\ &quot;р&quot;_-;_-* &quot;-&quot;??\ &quot;р&quot;_-;_-@_-"/>
    <numFmt numFmtId="189" formatCode="_-* #,##0.00\ _р_-;\-* #,##0.00\ _р_-;_-* &quot;-&quot;??\ _р_-;_-@_-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0.00;[Red]0.00"/>
    <numFmt numFmtId="196" formatCode="0.0;[Red]0.0"/>
    <numFmt numFmtId="197" formatCode="0;[Red]0"/>
    <numFmt numFmtId="198" formatCode="[$-FC19]d\ mmmm\ yyyy\ &quot;г.&quot;"/>
    <numFmt numFmtId="199" formatCode="0.0%"/>
  </numFmts>
  <fonts count="42"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b/>
      <sz val="12"/>
      <color indexed="8"/>
      <name val="Book Antiqua"/>
      <family val="1"/>
    </font>
    <font>
      <sz val="10"/>
      <color indexed="8"/>
      <name val="Times New Roman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b/>
      <sz val="8"/>
      <color indexed="8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8"/>
      <color indexed="8"/>
      <name val="Arial Cyr"/>
      <family val="0"/>
    </font>
    <font>
      <sz val="8"/>
      <color indexed="9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8"/>
      <color theme="1"/>
      <name val="Arial Cyr"/>
      <family val="0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>
      <alignment/>
      <protection/>
    </xf>
    <xf numFmtId="0" fontId="8" fillId="3" borderId="0">
      <alignment/>
      <protection/>
    </xf>
    <xf numFmtId="0" fontId="8" fillId="4" borderId="0">
      <alignment/>
      <protection/>
    </xf>
    <xf numFmtId="0" fontId="8" fillId="2" borderId="0">
      <alignment/>
      <protection/>
    </xf>
    <xf numFmtId="0" fontId="8" fillId="5" borderId="0">
      <alignment/>
      <protection/>
    </xf>
    <xf numFmtId="0" fontId="8" fillId="3" borderId="0">
      <alignment/>
      <protection/>
    </xf>
    <xf numFmtId="0" fontId="8" fillId="6" borderId="0">
      <alignment/>
      <protection/>
    </xf>
    <xf numFmtId="0" fontId="8" fillId="7" borderId="0">
      <alignment/>
      <protection/>
    </xf>
    <xf numFmtId="0" fontId="8" fillId="8" borderId="0">
      <alignment/>
      <protection/>
    </xf>
    <xf numFmtId="0" fontId="8" fillId="6" borderId="0">
      <alignment/>
      <protection/>
    </xf>
    <xf numFmtId="0" fontId="8" fillId="9" borderId="0">
      <alignment/>
      <protection/>
    </xf>
    <xf numFmtId="0" fontId="8" fillId="3" borderId="0">
      <alignment/>
      <protection/>
    </xf>
    <xf numFmtId="0" fontId="9" fillId="10" borderId="0">
      <alignment/>
      <protection/>
    </xf>
    <xf numFmtId="0" fontId="9" fillId="7" borderId="0">
      <alignment/>
      <protection/>
    </xf>
    <xf numFmtId="0" fontId="9" fillId="8" borderId="0">
      <alignment/>
      <protection/>
    </xf>
    <xf numFmtId="0" fontId="9" fillId="6" borderId="0">
      <alignment/>
      <protection/>
    </xf>
    <xf numFmtId="0" fontId="9" fillId="10" borderId="0">
      <alignment/>
      <protection/>
    </xf>
    <xf numFmtId="0" fontId="9" fillId="3" borderId="0">
      <alignment/>
      <protection/>
    </xf>
    <xf numFmtId="0" fontId="9" fillId="10" borderId="0">
      <alignment/>
      <protection/>
    </xf>
    <xf numFmtId="0" fontId="9" fillId="11" borderId="0">
      <alignment/>
      <protection/>
    </xf>
    <xf numFmtId="0" fontId="9" fillId="12" borderId="0">
      <alignment/>
      <protection/>
    </xf>
    <xf numFmtId="0" fontId="9" fillId="13" borderId="0">
      <alignment/>
      <protection/>
    </xf>
    <xf numFmtId="0" fontId="9" fillId="10" borderId="0">
      <alignment/>
      <protection/>
    </xf>
    <xf numFmtId="0" fontId="9" fillId="14" borderId="0">
      <alignment/>
      <protection/>
    </xf>
    <xf numFmtId="0" fontId="10" fillId="3" borderId="1">
      <alignment/>
      <protection/>
    </xf>
    <xf numFmtId="0" fontId="11" fillId="2" borderId="2">
      <alignment/>
      <protection/>
    </xf>
    <xf numFmtId="0" fontId="12" fillId="2" borderId="1">
      <alignment/>
      <protection/>
    </xf>
    <xf numFmtId="0" fontId="36" fillId="0" borderId="0" applyNumberFormat="0" applyFill="0" applyBorder="0" applyAlignment="0" applyProtection="0"/>
    <xf numFmtId="192" fontId="0" fillId="0" borderId="0">
      <alignment/>
      <protection/>
    </xf>
    <xf numFmtId="190" fontId="0" fillId="0" borderId="0">
      <alignment/>
      <protection/>
    </xf>
    <xf numFmtId="0" fontId="13" fillId="0" borderId="3">
      <alignment/>
      <protection/>
    </xf>
    <xf numFmtId="0" fontId="14" fillId="0" borderId="4">
      <alignment/>
      <protection/>
    </xf>
    <xf numFmtId="0" fontId="15" fillId="0" borderId="5">
      <alignment/>
      <protection/>
    </xf>
    <xf numFmtId="0" fontId="15" fillId="0" borderId="0">
      <alignment/>
      <protection/>
    </xf>
    <xf numFmtId="0" fontId="16" fillId="0" borderId="6">
      <alignment/>
      <protection/>
    </xf>
    <xf numFmtId="0" fontId="17" fillId="15" borderId="7">
      <alignment/>
      <protection/>
    </xf>
    <xf numFmtId="0" fontId="18" fillId="0" borderId="0">
      <alignment/>
      <protection/>
    </xf>
    <xf numFmtId="0" fontId="19" fillId="8" borderId="0">
      <alignment/>
      <protection/>
    </xf>
    <xf numFmtId="0" fontId="37" fillId="0" borderId="0" applyNumberFormat="0" applyFill="0" applyBorder="0" applyAlignment="0" applyProtection="0"/>
    <xf numFmtId="0" fontId="20" fillId="16" borderId="0">
      <alignment/>
      <protection/>
    </xf>
    <xf numFmtId="0" fontId="21" fillId="0" borderId="0">
      <alignment/>
      <protection/>
    </xf>
    <xf numFmtId="0" fontId="0" fillId="4" borderId="8">
      <alignment/>
      <protection/>
    </xf>
    <xf numFmtId="9" fontId="0" fillId="0" borderId="0">
      <alignment/>
      <protection/>
    </xf>
    <xf numFmtId="0" fontId="22" fillId="0" borderId="9">
      <alignment/>
      <protection/>
    </xf>
    <xf numFmtId="0" fontId="23" fillId="0" borderId="0">
      <alignment/>
      <protection/>
    </xf>
    <xf numFmtId="193" fontId="0" fillId="0" borderId="0">
      <alignment/>
      <protection/>
    </xf>
    <xf numFmtId="191" fontId="0" fillId="0" borderId="0">
      <alignment/>
      <protection/>
    </xf>
    <xf numFmtId="0" fontId="24" fillId="17" borderId="0">
      <alignment/>
      <protection/>
    </xf>
  </cellStyleXfs>
  <cellXfs count="108"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194" fontId="25" fillId="0" borderId="10" xfId="0" applyNumberFormat="1" applyFont="1" applyBorder="1" applyAlignment="1">
      <alignment horizontal="center" shrinkToFit="1"/>
    </xf>
    <xf numFmtId="0" fontId="25" fillId="0" borderId="0" xfId="0" applyFont="1" applyAlignment="1">
      <alignment horizontal="center" shrinkToFit="1"/>
    </xf>
    <xf numFmtId="194" fontId="25" fillId="0" borderId="11" xfId="0" applyNumberFormat="1" applyFont="1" applyBorder="1" applyAlignment="1">
      <alignment horizontal="center" shrinkToFit="1"/>
    </xf>
    <xf numFmtId="0" fontId="25" fillId="0" borderId="10" xfId="0" applyNumberFormat="1" applyFont="1" applyBorder="1" applyAlignment="1">
      <alignment horizontal="center" shrinkToFit="1"/>
    </xf>
    <xf numFmtId="194" fontId="38" fillId="0" borderId="10" xfId="0" applyNumberFormat="1" applyFont="1" applyBorder="1" applyAlignment="1">
      <alignment horizontal="center" shrinkToFit="1"/>
    </xf>
    <xf numFmtId="195" fontId="25" fillId="0" borderId="11" xfId="0" applyNumberFormat="1" applyFont="1" applyBorder="1" applyAlignment="1">
      <alignment horizontal="center" shrinkToFit="1"/>
    </xf>
    <xf numFmtId="195" fontId="25" fillId="0" borderId="10" xfId="0" applyNumberFormat="1" applyFont="1" applyBorder="1" applyAlignment="1">
      <alignment horizontal="center" shrinkToFit="1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wrapText="1"/>
    </xf>
    <xf numFmtId="19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9" fillId="0" borderId="10" xfId="0" applyFont="1" applyBorder="1" applyAlignment="1">
      <alignment horizontal="center" vertical="top" wrapText="1"/>
    </xf>
    <xf numFmtId="197" fontId="6" fillId="0" borderId="10" xfId="0" applyNumberFormat="1" applyFont="1" applyBorder="1" applyAlignment="1">
      <alignment horizontal="center" wrapText="1"/>
    </xf>
    <xf numFmtId="0" fontId="28" fillId="0" borderId="12" xfId="0" applyFont="1" applyBorder="1" applyAlignment="1">
      <alignment wrapText="1"/>
    </xf>
    <xf numFmtId="0" fontId="28" fillId="2" borderId="10" xfId="0" applyFont="1" applyFill="1" applyBorder="1" applyAlignment="1">
      <alignment wrapText="1"/>
    </xf>
    <xf numFmtId="0" fontId="28" fillId="2" borderId="11" xfId="0" applyFont="1" applyFill="1" applyBorder="1" applyAlignment="1">
      <alignment wrapText="1"/>
    </xf>
    <xf numFmtId="0" fontId="28" fillId="0" borderId="11" xfId="0" applyFont="1" applyBorder="1" applyAlignment="1">
      <alignment wrapText="1"/>
    </xf>
    <xf numFmtId="0" fontId="39" fillId="0" borderId="12" xfId="0" applyFont="1" applyBorder="1" applyAlignment="1">
      <alignment horizontal="center" vertical="top" wrapText="1"/>
    </xf>
    <xf numFmtId="0" fontId="28" fillId="0" borderId="13" xfId="0" applyFont="1" applyBorder="1" applyAlignment="1">
      <alignment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 horizontal="center"/>
    </xf>
    <xf numFmtId="0" fontId="28" fillId="0" borderId="0" xfId="0" applyFont="1" applyAlignment="1">
      <alignment wrapText="1"/>
    </xf>
    <xf numFmtId="194" fontId="28" fillId="0" borderId="0" xfId="0" applyNumberFormat="1" applyFont="1" applyAlignment="1">
      <alignment horizontal="center"/>
    </xf>
    <xf numFmtId="0" fontId="30" fillId="0" borderId="10" xfId="0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wrapText="1"/>
    </xf>
    <xf numFmtId="0" fontId="30" fillId="0" borderId="12" xfId="0" applyFont="1" applyBorder="1" applyAlignment="1">
      <alignment horizontal="center" vertical="top" wrapText="1"/>
    </xf>
    <xf numFmtId="1" fontId="28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0" fontId="0" fillId="20" borderId="0" xfId="0" applyFont="1" applyFill="1" applyAlignment="1">
      <alignment/>
    </xf>
    <xf numFmtId="0" fontId="3" fillId="21" borderId="10" xfId="0" applyFont="1" applyFill="1" applyBorder="1" applyAlignment="1">
      <alignment horizontal="left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0" fillId="21" borderId="0" xfId="0" applyFont="1" applyFill="1" applyAlignment="1">
      <alignment/>
    </xf>
    <xf numFmtId="0" fontId="7" fillId="21" borderId="10" xfId="0" applyFont="1" applyFill="1" applyBorder="1" applyAlignment="1">
      <alignment/>
    </xf>
    <xf numFmtId="0" fontId="2" fillId="21" borderId="10" xfId="0" applyFont="1" applyFill="1" applyBorder="1" applyAlignment="1">
      <alignment horizontal="center"/>
    </xf>
    <xf numFmtId="0" fontId="5" fillId="21" borderId="10" xfId="0" applyFont="1" applyFill="1" applyBorder="1" applyAlignment="1" quotePrefix="1">
      <alignment horizontal="center"/>
    </xf>
    <xf numFmtId="0" fontId="3" fillId="21" borderId="10" xfId="0" applyFont="1" applyFill="1" applyBorder="1" applyAlignment="1" quotePrefix="1">
      <alignment horizontal="center" vertical="center"/>
    </xf>
    <xf numFmtId="0" fontId="3" fillId="21" borderId="10" xfId="0" applyFont="1" applyFill="1" applyBorder="1" applyAlignment="1" quotePrefix="1">
      <alignment horizontal="center" vertical="center" wrapText="1"/>
    </xf>
    <xf numFmtId="0" fontId="7" fillId="21" borderId="10" xfId="0" applyFont="1" applyFill="1" applyBorder="1" applyAlignment="1">
      <alignment horizontal="right"/>
    </xf>
    <xf numFmtId="0" fontId="7" fillId="21" borderId="10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/>
    </xf>
    <xf numFmtId="0" fontId="27" fillId="21" borderId="10" xfId="0" applyFont="1" applyFill="1" applyBorder="1" applyAlignment="1">
      <alignment horizontal="center" vertical="center" wrapText="1"/>
    </xf>
    <xf numFmtId="0" fontId="27" fillId="21" borderId="10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27" fillId="21" borderId="10" xfId="0" applyFont="1" applyFill="1" applyBorder="1" applyAlignment="1">
      <alignment horizontal="left" vertical="center" wrapText="1"/>
    </xf>
    <xf numFmtId="0" fontId="7" fillId="21" borderId="10" xfId="0" applyFont="1" applyFill="1" applyBorder="1" applyAlignment="1">
      <alignment horizontal="center" wrapText="1"/>
    </xf>
    <xf numFmtId="0" fontId="7" fillId="21" borderId="0" xfId="0" applyFont="1" applyFill="1" applyBorder="1" applyAlignment="1">
      <alignment horizontal="center"/>
    </xf>
    <xf numFmtId="199" fontId="7" fillId="21" borderId="10" xfId="0" applyNumberFormat="1" applyFont="1" applyFill="1" applyBorder="1" applyAlignment="1">
      <alignment horizontal="center"/>
    </xf>
    <xf numFmtId="0" fontId="3" fillId="21" borderId="0" xfId="0" applyFont="1" applyFill="1" applyAlignment="1">
      <alignment/>
    </xf>
    <xf numFmtId="0" fontId="7" fillId="21" borderId="10" xfId="0" applyFont="1" applyFill="1" applyBorder="1" applyAlignment="1">
      <alignment horizontal="center" vertical="center" wrapText="1"/>
    </xf>
    <xf numFmtId="0" fontId="7" fillId="21" borderId="10" xfId="0" applyFont="1" applyFill="1" applyBorder="1" applyAlignment="1" quotePrefix="1">
      <alignment horizontal="center" vertical="center"/>
    </xf>
    <xf numFmtId="0" fontId="27" fillId="21" borderId="10" xfId="0" applyFont="1" applyFill="1" applyBorder="1" applyAlignment="1">
      <alignment horizontal="left" vertical="center"/>
    </xf>
    <xf numFmtId="0" fontId="3" fillId="21" borderId="10" xfId="0" applyFont="1" applyFill="1" applyBorder="1" applyAlignment="1">
      <alignment horizontal="center" wrapText="1"/>
    </xf>
    <xf numFmtId="0" fontId="40" fillId="21" borderId="0" xfId="0" applyFont="1" applyFill="1" applyBorder="1" applyAlignment="1">
      <alignment horizontal="center"/>
    </xf>
    <xf numFmtId="0" fontId="7" fillId="21" borderId="10" xfId="0" applyFont="1" applyFill="1" applyBorder="1" applyAlignment="1" quotePrefix="1">
      <alignment horizontal="center"/>
    </xf>
    <xf numFmtId="0" fontId="3" fillId="21" borderId="10" xfId="0" applyFont="1" applyFill="1" applyBorder="1" applyAlignment="1" quotePrefix="1">
      <alignment horizontal="center" wrapText="1"/>
    </xf>
    <xf numFmtId="0" fontId="27" fillId="21" borderId="10" xfId="0" applyFont="1" applyFill="1" applyBorder="1" applyAlignment="1">
      <alignment horizontal="center" wrapText="1"/>
    </xf>
    <xf numFmtId="0" fontId="7" fillId="21" borderId="0" xfId="0" applyFont="1" applyFill="1" applyAlignment="1">
      <alignment horizontal="center"/>
    </xf>
    <xf numFmtId="0" fontId="3" fillId="21" borderId="10" xfId="0" applyFont="1" applyFill="1" applyBorder="1" applyAlignment="1">
      <alignment horizontal="left" wrapText="1"/>
    </xf>
    <xf numFmtId="0" fontId="31" fillId="21" borderId="10" xfId="0" applyFont="1" applyFill="1" applyBorder="1" applyAlignment="1">
      <alignment horizontal="right"/>
    </xf>
    <xf numFmtId="199" fontId="7" fillId="21" borderId="0" xfId="0" applyNumberFormat="1" applyFont="1" applyFill="1" applyBorder="1" applyAlignment="1">
      <alignment horizontal="center"/>
    </xf>
    <xf numFmtId="0" fontId="7" fillId="21" borderId="11" xfId="0" applyFont="1" applyFill="1" applyBorder="1" applyAlignment="1">
      <alignment horizontal="center" wrapText="1"/>
    </xf>
    <xf numFmtId="0" fontId="41" fillId="21" borderId="10" xfId="0" applyFont="1" applyFill="1" applyBorder="1" applyAlignment="1">
      <alignment horizontal="left" vertical="center" wrapText="1"/>
    </xf>
    <xf numFmtId="0" fontId="3" fillId="21" borderId="0" xfId="0" applyFont="1" applyFill="1" applyBorder="1" applyAlignment="1">
      <alignment horizontal="center" vertical="center" wrapText="1"/>
    </xf>
    <xf numFmtId="0" fontId="1" fillId="21" borderId="0" xfId="0" applyFont="1" applyFill="1" applyAlignment="1">
      <alignment/>
    </xf>
    <xf numFmtId="0" fontId="7" fillId="21" borderId="14" xfId="0" applyFont="1" applyFill="1" applyBorder="1" applyAlignment="1">
      <alignment horizontal="center" vertical="center" wrapText="1"/>
    </xf>
    <xf numFmtId="0" fontId="27" fillId="21" borderId="10" xfId="0" applyFont="1" applyFill="1" applyBorder="1" applyAlignment="1">
      <alignment horizontal="left"/>
    </xf>
    <xf numFmtId="0" fontId="7" fillId="21" borderId="15" xfId="0" applyFont="1" applyFill="1" applyBorder="1" applyAlignment="1">
      <alignment horizontal="center" wrapText="1"/>
    </xf>
    <xf numFmtId="0" fontId="7" fillId="21" borderId="16" xfId="0" applyFont="1" applyFill="1" applyBorder="1" applyAlignment="1">
      <alignment horizontal="center"/>
    </xf>
    <xf numFmtId="199" fontId="7" fillId="21" borderId="17" xfId="0" applyNumberFormat="1" applyFont="1" applyFill="1" applyBorder="1" applyAlignment="1">
      <alignment horizontal="center"/>
    </xf>
    <xf numFmtId="0" fontId="7" fillId="21" borderId="15" xfId="0" applyFont="1" applyFill="1" applyBorder="1" applyAlignment="1">
      <alignment horizontal="center"/>
    </xf>
    <xf numFmtId="0" fontId="27" fillId="21" borderId="10" xfId="0" applyFont="1" applyFill="1" applyBorder="1" applyAlignment="1">
      <alignment vertical="center"/>
    </xf>
    <xf numFmtId="0" fontId="7" fillId="21" borderId="10" xfId="0" applyFont="1" applyFill="1" applyBorder="1" applyAlignment="1">
      <alignment vertical="center" wrapText="1"/>
    </xf>
    <xf numFmtId="0" fontId="0" fillId="21" borderId="0" xfId="0" applyFont="1" applyFill="1" applyAlignment="1">
      <alignment/>
    </xf>
    <xf numFmtId="21" fontId="31" fillId="21" borderId="10" xfId="0" applyNumberFormat="1" applyFont="1" applyFill="1" applyBorder="1" applyAlignment="1">
      <alignment horizontal="center"/>
    </xf>
    <xf numFmtId="47" fontId="31" fillId="21" borderId="10" xfId="0" applyNumberFormat="1" applyFont="1" applyFill="1" applyBorder="1" applyAlignment="1">
      <alignment horizontal="center"/>
    </xf>
    <xf numFmtId="194" fontId="7" fillId="21" borderId="10" xfId="0" applyNumberFormat="1" applyFont="1" applyFill="1" applyBorder="1" applyAlignment="1">
      <alignment horizontal="center"/>
    </xf>
    <xf numFmtId="0" fontId="7" fillId="21" borderId="10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/>
    </xf>
    <xf numFmtId="0" fontId="7" fillId="21" borderId="10" xfId="0" applyFont="1" applyFill="1" applyBorder="1" applyAlignment="1">
      <alignment horizontal="left"/>
    </xf>
    <xf numFmtId="0" fontId="7" fillId="21" borderId="10" xfId="0" applyFont="1" applyFill="1" applyBorder="1" applyAlignment="1">
      <alignment horizontal="center" vertical="center" wrapText="1"/>
    </xf>
    <xf numFmtId="0" fontId="7" fillId="21" borderId="18" xfId="0" applyFont="1" applyFill="1" applyBorder="1" applyAlignment="1">
      <alignment horizontal="center" vertical="center" wrapText="1"/>
    </xf>
    <xf numFmtId="0" fontId="7" fillId="21" borderId="19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26"/>
  <sheetViews>
    <sheetView tabSelected="1" view="pageLayout" workbookViewId="0" topLeftCell="A136">
      <selection activeCell="A254" sqref="A254"/>
    </sheetView>
  </sheetViews>
  <sheetFormatPr defaultColWidth="9.00390625" defaultRowHeight="12.75"/>
  <cols>
    <col min="1" max="1" width="23.140625" style="0" customWidth="1"/>
    <col min="2" max="2" width="10.28125" style="0" customWidth="1"/>
    <col min="3" max="3" width="10.140625" style="0" customWidth="1"/>
    <col min="4" max="4" width="8.00390625" style="34" customWidth="1"/>
    <col min="5" max="5" width="7.8515625" style="35" customWidth="1"/>
    <col min="6" max="6" width="7.140625" style="34" customWidth="1"/>
    <col min="7" max="7" width="8.57421875" style="35" customWidth="1"/>
    <col min="8" max="8" width="6.7109375" style="34" customWidth="1"/>
    <col min="9" max="9" width="6.8515625" style="35" customWidth="1"/>
    <col min="10" max="10" width="7.140625" style="0" customWidth="1"/>
    <col min="11" max="11" width="6.57421875" style="0" customWidth="1"/>
    <col min="12" max="12" width="38.421875" style="0" customWidth="1"/>
  </cols>
  <sheetData>
    <row r="1" spans="1:11" ht="29.25" customHeight="1">
      <c r="A1" s="33" t="s">
        <v>0</v>
      </c>
      <c r="B1" s="91" t="s">
        <v>1</v>
      </c>
      <c r="C1" s="91"/>
      <c r="D1" s="91" t="s">
        <v>2</v>
      </c>
      <c r="E1" s="91"/>
      <c r="F1" s="91" t="s">
        <v>3</v>
      </c>
      <c r="G1" s="91"/>
      <c r="H1" s="91" t="s">
        <v>4</v>
      </c>
      <c r="I1" s="91"/>
      <c r="J1" s="92" t="s">
        <v>5</v>
      </c>
      <c r="K1" s="92"/>
    </row>
    <row r="2" spans="1:11" ht="16.5">
      <c r="A2" s="41" t="s">
        <v>6</v>
      </c>
      <c r="B2" s="42" t="s">
        <v>7</v>
      </c>
      <c r="C2" s="42" t="s">
        <v>86</v>
      </c>
      <c r="D2" s="42" t="s">
        <v>8</v>
      </c>
      <c r="E2" s="42" t="s">
        <v>87</v>
      </c>
      <c r="F2" s="42" t="s">
        <v>8</v>
      </c>
      <c r="G2" s="42" t="s">
        <v>87</v>
      </c>
      <c r="H2" s="42" t="s">
        <v>8</v>
      </c>
      <c r="I2" s="42" t="s">
        <v>87</v>
      </c>
      <c r="J2" s="42" t="s">
        <v>8</v>
      </c>
      <c r="K2" s="42" t="s">
        <v>87</v>
      </c>
    </row>
    <row r="3" spans="1:11" ht="12.75">
      <c r="A3" s="37" t="s">
        <v>77</v>
      </c>
      <c r="B3" s="38" t="s">
        <v>90</v>
      </c>
      <c r="C3" s="38" t="s">
        <v>71</v>
      </c>
      <c r="D3" s="38">
        <v>4.95</v>
      </c>
      <c r="E3" s="38">
        <v>7.1</v>
      </c>
      <c r="F3" s="38">
        <v>8.95</v>
      </c>
      <c r="G3" s="38">
        <v>12.7</v>
      </c>
      <c r="H3" s="38">
        <v>0.8</v>
      </c>
      <c r="I3" s="38">
        <v>1.14</v>
      </c>
      <c r="J3" s="38">
        <v>103.5</v>
      </c>
      <c r="K3" s="38">
        <v>147.8</v>
      </c>
    </row>
    <row r="4" spans="1:11" ht="25.5">
      <c r="A4" s="37" t="s">
        <v>82</v>
      </c>
      <c r="B4" s="38">
        <v>150</v>
      </c>
      <c r="C4" s="38">
        <v>150</v>
      </c>
      <c r="D4" s="38">
        <v>10.2</v>
      </c>
      <c r="E4" s="38">
        <v>10.2</v>
      </c>
      <c r="F4" s="38">
        <v>4.35</v>
      </c>
      <c r="G4" s="38">
        <v>4.35</v>
      </c>
      <c r="H4" s="38">
        <v>30.3</v>
      </c>
      <c r="I4" s="38">
        <v>30.3</v>
      </c>
      <c r="J4" s="38">
        <v>180</v>
      </c>
      <c r="K4" s="38">
        <v>180</v>
      </c>
    </row>
    <row r="5" spans="1:13" s="36" customFormat="1" ht="12.75">
      <c r="A5" s="37" t="s">
        <v>117</v>
      </c>
      <c r="B5" s="38">
        <v>50</v>
      </c>
      <c r="C5" s="38">
        <v>50</v>
      </c>
      <c r="D5" s="38">
        <v>3.03</v>
      </c>
      <c r="E5" s="38">
        <v>3.03</v>
      </c>
      <c r="F5" s="38">
        <v>5.38</v>
      </c>
      <c r="G5" s="38">
        <v>5.38</v>
      </c>
      <c r="H5" s="38">
        <v>17.2</v>
      </c>
      <c r="I5" s="38">
        <v>17.2</v>
      </c>
      <c r="J5" s="38">
        <v>122</v>
      </c>
      <c r="K5" s="38">
        <v>122</v>
      </c>
      <c r="L5" s="39"/>
      <c r="M5" s="39"/>
    </row>
    <row r="6" spans="1:11" ht="12.75">
      <c r="A6" s="37" t="s">
        <v>10</v>
      </c>
      <c r="B6" s="44" t="s">
        <v>11</v>
      </c>
      <c r="C6" s="44" t="s">
        <v>11</v>
      </c>
      <c r="D6" s="38">
        <v>0.2</v>
      </c>
      <c r="E6" s="38">
        <v>0.2</v>
      </c>
      <c r="F6" s="38">
        <v>0.06</v>
      </c>
      <c r="G6" s="38">
        <v>0.06</v>
      </c>
      <c r="H6" s="38">
        <v>15</v>
      </c>
      <c r="I6" s="38">
        <v>15</v>
      </c>
      <c r="J6" s="38">
        <v>56</v>
      </c>
      <c r="K6" s="38">
        <v>56</v>
      </c>
    </row>
    <row r="7" spans="1:11" ht="12.75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2.75">
      <c r="A8" s="45" t="s">
        <v>13</v>
      </c>
      <c r="B8" s="46"/>
      <c r="C8" s="46"/>
      <c r="D8" s="46">
        <f aca="true" t="shared" si="0" ref="D8:K8">SUM(D3:D7)</f>
        <v>18.38</v>
      </c>
      <c r="E8" s="46">
        <f t="shared" si="0"/>
        <v>20.529999999999998</v>
      </c>
      <c r="F8" s="46">
        <f t="shared" si="0"/>
        <v>18.74</v>
      </c>
      <c r="G8" s="46">
        <f t="shared" si="0"/>
        <v>22.489999999999995</v>
      </c>
      <c r="H8" s="46">
        <f t="shared" si="0"/>
        <v>63.3</v>
      </c>
      <c r="I8" s="46">
        <f t="shared" si="0"/>
        <v>63.64</v>
      </c>
      <c r="J8" s="46">
        <f t="shared" si="0"/>
        <v>461.5</v>
      </c>
      <c r="K8" s="46">
        <f t="shared" si="0"/>
        <v>505.8</v>
      </c>
    </row>
    <row r="9" spans="1:11" ht="12.75">
      <c r="A9" s="47" t="s">
        <v>14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25.5">
      <c r="A10" s="37" t="s">
        <v>133</v>
      </c>
      <c r="B10" s="38">
        <v>75</v>
      </c>
      <c r="C10" s="38">
        <v>100</v>
      </c>
      <c r="D10" s="48">
        <v>2.55</v>
      </c>
      <c r="E10" s="48">
        <v>3.4</v>
      </c>
      <c r="F10" s="48">
        <v>5.92</v>
      </c>
      <c r="G10" s="48">
        <v>7.9</v>
      </c>
      <c r="H10" s="48">
        <v>4.26</v>
      </c>
      <c r="I10" s="48">
        <v>5.68</v>
      </c>
      <c r="J10" s="48">
        <v>85.3</v>
      </c>
      <c r="K10" s="48">
        <v>113.85</v>
      </c>
    </row>
    <row r="11" spans="1:11" ht="12.75">
      <c r="A11" s="37" t="s">
        <v>97</v>
      </c>
      <c r="B11" s="38">
        <v>250</v>
      </c>
      <c r="C11" s="38">
        <v>250</v>
      </c>
      <c r="D11" s="38">
        <v>5.75</v>
      </c>
      <c r="E11" s="38">
        <v>5.75</v>
      </c>
      <c r="F11" s="38">
        <v>4.5</v>
      </c>
      <c r="G11" s="38">
        <v>4.5</v>
      </c>
      <c r="H11" s="38">
        <v>20.3</v>
      </c>
      <c r="I11" s="38">
        <v>20.3</v>
      </c>
      <c r="J11" s="38">
        <v>145</v>
      </c>
      <c r="K11" s="38">
        <v>145</v>
      </c>
    </row>
    <row r="12" spans="1:12" ht="13.5">
      <c r="A12" s="37" t="s">
        <v>103</v>
      </c>
      <c r="B12" s="38">
        <v>75</v>
      </c>
      <c r="C12" s="38">
        <v>75</v>
      </c>
      <c r="D12" s="38">
        <v>11.4</v>
      </c>
      <c r="E12" s="38">
        <v>11.4</v>
      </c>
      <c r="F12" s="38">
        <v>6.45</v>
      </c>
      <c r="G12" s="38">
        <v>6.45</v>
      </c>
      <c r="H12" s="38">
        <v>12</v>
      </c>
      <c r="I12" s="38">
        <v>12</v>
      </c>
      <c r="J12" s="50">
        <v>144.3</v>
      </c>
      <c r="K12" s="50">
        <v>144.3</v>
      </c>
      <c r="L12" s="1"/>
    </row>
    <row r="13" spans="1:11" ht="25.5">
      <c r="A13" s="37" t="s">
        <v>76</v>
      </c>
      <c r="B13" s="38">
        <v>100</v>
      </c>
      <c r="C13" s="38">
        <v>150</v>
      </c>
      <c r="D13" s="38">
        <v>2.1</v>
      </c>
      <c r="E13" s="38">
        <v>3.2</v>
      </c>
      <c r="F13" s="38">
        <v>3.3</v>
      </c>
      <c r="G13" s="38">
        <v>4.95</v>
      </c>
      <c r="H13" s="38">
        <v>13.4</v>
      </c>
      <c r="I13" s="38">
        <v>20.1</v>
      </c>
      <c r="J13" s="38">
        <v>92</v>
      </c>
      <c r="K13" s="38">
        <v>138</v>
      </c>
    </row>
    <row r="14" spans="1:11" ht="25.5">
      <c r="A14" s="51" t="s">
        <v>104</v>
      </c>
      <c r="B14" s="38">
        <v>200</v>
      </c>
      <c r="C14" s="38">
        <v>200</v>
      </c>
      <c r="D14" s="38">
        <v>0.2</v>
      </c>
      <c r="E14" s="38">
        <v>0.2</v>
      </c>
      <c r="F14" s="38">
        <v>0.2</v>
      </c>
      <c r="G14" s="38">
        <v>0.2</v>
      </c>
      <c r="H14" s="38">
        <v>21.8</v>
      </c>
      <c r="I14" s="38">
        <v>21.8</v>
      </c>
      <c r="J14" s="38">
        <v>88</v>
      </c>
      <c r="K14" s="38">
        <v>88</v>
      </c>
    </row>
    <row r="15" spans="1:11" ht="12.75">
      <c r="A15" s="37" t="s">
        <v>12</v>
      </c>
      <c r="B15" s="38">
        <v>40</v>
      </c>
      <c r="C15" s="38">
        <v>40</v>
      </c>
      <c r="D15" s="38">
        <v>4.4</v>
      </c>
      <c r="E15" s="38">
        <v>4.4</v>
      </c>
      <c r="F15" s="38">
        <v>0.5</v>
      </c>
      <c r="G15" s="38">
        <v>0.5</v>
      </c>
      <c r="H15" s="38">
        <v>32</v>
      </c>
      <c r="I15" s="38">
        <v>32</v>
      </c>
      <c r="J15" s="38">
        <v>127.5</v>
      </c>
      <c r="K15" s="38">
        <v>127.5</v>
      </c>
    </row>
    <row r="16" spans="1:11" ht="12.75">
      <c r="A16" s="45" t="s">
        <v>13</v>
      </c>
      <c r="B16" s="46"/>
      <c r="C16" s="46"/>
      <c r="D16" s="46">
        <f aca="true" t="shared" si="1" ref="D16:K16">SUM(D10:D15)</f>
        <v>26.400000000000006</v>
      </c>
      <c r="E16" s="46">
        <f t="shared" si="1"/>
        <v>28.35</v>
      </c>
      <c r="F16" s="46">
        <f t="shared" si="1"/>
        <v>20.87</v>
      </c>
      <c r="G16" s="46">
        <f t="shared" si="1"/>
        <v>24.5</v>
      </c>
      <c r="H16" s="46">
        <f t="shared" si="1"/>
        <v>103.76</v>
      </c>
      <c r="I16" s="46">
        <f t="shared" si="1"/>
        <v>111.88000000000001</v>
      </c>
      <c r="J16" s="46">
        <f t="shared" si="1"/>
        <v>682.1</v>
      </c>
      <c r="K16" s="46">
        <f t="shared" si="1"/>
        <v>756.6500000000001</v>
      </c>
    </row>
    <row r="17" spans="1:11" ht="12.75">
      <c r="A17" s="85"/>
      <c r="B17" s="85"/>
      <c r="C17" s="85"/>
      <c r="D17" s="47">
        <f aca="true" t="shared" si="2" ref="D17:K17">SUM(D8+D16)</f>
        <v>44.78</v>
      </c>
      <c r="E17" s="47">
        <f t="shared" si="2"/>
        <v>48.879999999999995</v>
      </c>
      <c r="F17" s="47">
        <f t="shared" si="2"/>
        <v>39.61</v>
      </c>
      <c r="G17" s="47">
        <f t="shared" si="2"/>
        <v>46.989999999999995</v>
      </c>
      <c r="H17" s="47">
        <f t="shared" si="2"/>
        <v>167.06</v>
      </c>
      <c r="I17" s="47">
        <f t="shared" si="2"/>
        <v>175.52</v>
      </c>
      <c r="J17" s="47">
        <f t="shared" si="2"/>
        <v>1143.6</v>
      </c>
      <c r="K17" s="47">
        <f t="shared" si="2"/>
        <v>1262.45</v>
      </c>
    </row>
    <row r="18" spans="1:11" ht="12.75">
      <c r="A18" s="52"/>
      <c r="B18" s="81" t="s">
        <v>7</v>
      </c>
      <c r="C18" s="82" t="s">
        <v>88</v>
      </c>
      <c r="D18" s="53"/>
      <c r="E18" s="53"/>
      <c r="F18" s="53"/>
      <c r="G18" s="53"/>
      <c r="H18" s="53"/>
      <c r="I18" s="53"/>
      <c r="J18" s="53"/>
      <c r="K18" s="53"/>
    </row>
    <row r="19" spans="1:11" ht="12.75">
      <c r="A19" s="52" t="s">
        <v>6</v>
      </c>
      <c r="B19" s="54">
        <v>0.216</v>
      </c>
      <c r="C19" s="54">
        <v>0.204</v>
      </c>
      <c r="D19" s="53"/>
      <c r="E19" s="53"/>
      <c r="F19" s="53"/>
      <c r="G19" s="53"/>
      <c r="H19" s="53"/>
      <c r="I19" s="53"/>
      <c r="J19" s="53"/>
      <c r="K19" s="53"/>
    </row>
    <row r="20" spans="1:11" ht="12.75">
      <c r="A20" s="47" t="s">
        <v>14</v>
      </c>
      <c r="B20" s="54">
        <v>0.333</v>
      </c>
      <c r="C20" s="54">
        <v>0.345</v>
      </c>
      <c r="D20" s="53"/>
      <c r="E20" s="53"/>
      <c r="F20" s="53"/>
      <c r="G20" s="53"/>
      <c r="H20" s="53"/>
      <c r="I20" s="53"/>
      <c r="J20" s="53"/>
      <c r="K20" s="53"/>
    </row>
    <row r="21" spans="1:11" ht="12.75">
      <c r="A21" s="47" t="s">
        <v>2</v>
      </c>
      <c r="B21" s="47">
        <v>1</v>
      </c>
      <c r="C21" s="47">
        <v>1</v>
      </c>
      <c r="D21" s="53"/>
      <c r="E21" s="53"/>
      <c r="F21" s="53"/>
      <c r="G21" s="53"/>
      <c r="H21" s="53"/>
      <c r="I21" s="53"/>
      <c r="J21" s="53"/>
      <c r="K21" s="53"/>
    </row>
    <row r="22" spans="1:11" ht="12.75">
      <c r="A22" s="47" t="s">
        <v>3</v>
      </c>
      <c r="B22" s="83">
        <f>F17/D17</f>
        <v>0.884546672621706</v>
      </c>
      <c r="C22" s="83">
        <f>G17/E17</f>
        <v>0.9613338788870703</v>
      </c>
      <c r="D22" s="53"/>
      <c r="E22" s="53"/>
      <c r="F22" s="53"/>
      <c r="G22" s="53"/>
      <c r="H22" s="53"/>
      <c r="I22" s="53"/>
      <c r="J22" s="53"/>
      <c r="K22" s="53"/>
    </row>
    <row r="23" spans="1:11" ht="12.75">
      <c r="A23" s="47" t="s">
        <v>4</v>
      </c>
      <c r="B23" s="83">
        <f>H17/D17</f>
        <v>3.7306833407771327</v>
      </c>
      <c r="C23" s="83">
        <f>I17/E17</f>
        <v>3.5908346972176766</v>
      </c>
      <c r="D23" s="53"/>
      <c r="E23" s="53"/>
      <c r="F23" s="53"/>
      <c r="G23" s="53"/>
      <c r="H23" s="53"/>
      <c r="I23" s="53"/>
      <c r="J23" s="53"/>
      <c r="K23" s="53"/>
    </row>
    <row r="24" spans="1:11" ht="12.7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</row>
    <row r="25" spans="1:11" ht="12.7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</row>
    <row r="26" spans="1:11" ht="12.7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</row>
    <row r="27" spans="1:11" ht="12.7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</row>
    <row r="28" spans="1:11" ht="12.7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ht="12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</row>
    <row r="30" spans="1:11" ht="27" customHeight="1">
      <c r="A30" s="56" t="s">
        <v>0</v>
      </c>
      <c r="B30" s="87" t="s">
        <v>1</v>
      </c>
      <c r="C30" s="87"/>
      <c r="D30" s="87" t="s">
        <v>2</v>
      </c>
      <c r="E30" s="87"/>
      <c r="F30" s="87" t="s">
        <v>3</v>
      </c>
      <c r="G30" s="87"/>
      <c r="H30" s="87" t="s">
        <v>4</v>
      </c>
      <c r="I30" s="87"/>
      <c r="J30" s="87" t="s">
        <v>5</v>
      </c>
      <c r="K30" s="87"/>
    </row>
    <row r="31" spans="1:11" ht="12.75">
      <c r="A31" s="86" t="s">
        <v>18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1:11" ht="12.75">
      <c r="A32" s="47" t="s">
        <v>6</v>
      </c>
      <c r="B32" s="57" t="s">
        <v>7</v>
      </c>
      <c r="C32" s="57" t="s">
        <v>86</v>
      </c>
      <c r="D32" s="57" t="s">
        <v>8</v>
      </c>
      <c r="E32" s="57" t="s">
        <v>87</v>
      </c>
      <c r="F32" s="57" t="s">
        <v>8</v>
      </c>
      <c r="G32" s="57" t="s">
        <v>87</v>
      </c>
      <c r="H32" s="57" t="s">
        <v>8</v>
      </c>
      <c r="I32" s="57" t="s">
        <v>87</v>
      </c>
      <c r="J32" s="57" t="s">
        <v>8</v>
      </c>
      <c r="K32" s="57" t="s">
        <v>87</v>
      </c>
    </row>
    <row r="33" spans="1:11" ht="25.5" hidden="1">
      <c r="A33" s="37" t="s">
        <v>72</v>
      </c>
      <c r="B33" s="38">
        <v>150</v>
      </c>
      <c r="C33" s="38">
        <v>150</v>
      </c>
      <c r="D33" s="38">
        <v>4.5</v>
      </c>
      <c r="E33" s="38">
        <v>4.5</v>
      </c>
      <c r="F33" s="38">
        <v>4.5</v>
      </c>
      <c r="G33" s="38">
        <v>4.5</v>
      </c>
      <c r="H33" s="38">
        <v>21.9</v>
      </c>
      <c r="I33" s="38">
        <v>21.9</v>
      </c>
      <c r="J33" s="38">
        <v>145.5</v>
      </c>
      <c r="K33" s="38">
        <v>145.5</v>
      </c>
    </row>
    <row r="34" spans="1:11" ht="12.75">
      <c r="A34" s="58" t="s">
        <v>134</v>
      </c>
      <c r="B34" s="38" t="s">
        <v>91</v>
      </c>
      <c r="C34" s="38" t="s">
        <v>91</v>
      </c>
      <c r="D34" s="38">
        <v>16.3</v>
      </c>
      <c r="E34" s="38">
        <v>16.3</v>
      </c>
      <c r="F34" s="38">
        <v>13.5</v>
      </c>
      <c r="G34" s="38">
        <v>13.5</v>
      </c>
      <c r="H34" s="38">
        <v>19.5</v>
      </c>
      <c r="I34" s="38">
        <v>19.5</v>
      </c>
      <c r="J34" s="38">
        <v>265</v>
      </c>
      <c r="K34" s="38">
        <v>265</v>
      </c>
    </row>
    <row r="35" spans="1:11" ht="24.75" customHeight="1">
      <c r="A35" s="37" t="s">
        <v>78</v>
      </c>
      <c r="B35" s="38">
        <v>200</v>
      </c>
      <c r="C35" s="38">
        <v>200</v>
      </c>
      <c r="D35" s="38">
        <v>2.51</v>
      </c>
      <c r="E35" s="38">
        <v>2.51</v>
      </c>
      <c r="F35" s="38">
        <v>2.2</v>
      </c>
      <c r="G35" s="38">
        <v>2.2</v>
      </c>
      <c r="H35" s="38">
        <v>17.73</v>
      </c>
      <c r="I35" s="38">
        <v>17.73</v>
      </c>
      <c r="J35" s="38">
        <v>97.97</v>
      </c>
      <c r="K35" s="38">
        <v>97.97</v>
      </c>
    </row>
    <row r="36" spans="1:11" ht="12.75">
      <c r="A36" s="45" t="s">
        <v>13</v>
      </c>
      <c r="B36" s="46"/>
      <c r="C36" s="46"/>
      <c r="D36" s="46">
        <f aca="true" t="shared" si="3" ref="D36:I36">SUM(D33:D35)</f>
        <v>23.310000000000002</v>
      </c>
      <c r="E36" s="46">
        <f t="shared" si="3"/>
        <v>23.310000000000002</v>
      </c>
      <c r="F36" s="46">
        <f t="shared" si="3"/>
        <v>20.2</v>
      </c>
      <c r="G36" s="46">
        <f t="shared" si="3"/>
        <v>20.2</v>
      </c>
      <c r="H36" s="46">
        <f t="shared" si="3"/>
        <v>59.129999999999995</v>
      </c>
      <c r="I36" s="46">
        <f t="shared" si="3"/>
        <v>59.129999999999995</v>
      </c>
      <c r="J36" s="46">
        <v>538.6</v>
      </c>
      <c r="K36" s="46">
        <v>566.37</v>
      </c>
    </row>
    <row r="37" spans="1:11" ht="12.75">
      <c r="A37" s="47" t="s">
        <v>14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</row>
    <row r="38" spans="1:11" ht="26.25" customHeight="1">
      <c r="A38" s="51" t="s">
        <v>105</v>
      </c>
      <c r="B38" s="48">
        <v>75</v>
      </c>
      <c r="C38" s="48">
        <v>100</v>
      </c>
      <c r="D38" s="48">
        <v>1.2</v>
      </c>
      <c r="E38" s="48">
        <v>1.6</v>
      </c>
      <c r="F38" s="48">
        <v>7.57</v>
      </c>
      <c r="G38" s="48">
        <v>10.1</v>
      </c>
      <c r="H38" s="48">
        <v>4.43</v>
      </c>
      <c r="I38" s="48">
        <v>5.9</v>
      </c>
      <c r="J38" s="48">
        <v>90.75</v>
      </c>
      <c r="K38" s="48">
        <v>121</v>
      </c>
    </row>
    <row r="39" spans="1:11" ht="28.5" customHeight="1">
      <c r="A39" s="37" t="s">
        <v>135</v>
      </c>
      <c r="B39" s="44" t="s">
        <v>19</v>
      </c>
      <c r="C39" s="44" t="s">
        <v>19</v>
      </c>
      <c r="D39" s="38">
        <v>1.75</v>
      </c>
      <c r="E39" s="38">
        <v>1.75</v>
      </c>
      <c r="F39" s="38">
        <v>4.1</v>
      </c>
      <c r="G39" s="38">
        <v>4.1</v>
      </c>
      <c r="H39" s="38">
        <v>14.8</v>
      </c>
      <c r="I39" s="38">
        <v>14.8</v>
      </c>
      <c r="J39" s="38">
        <v>100</v>
      </c>
      <c r="K39" s="38">
        <v>100</v>
      </c>
    </row>
    <row r="40" spans="1:11" ht="12.75">
      <c r="A40" s="37" t="s">
        <v>106</v>
      </c>
      <c r="B40" s="38">
        <v>75</v>
      </c>
      <c r="C40" s="38">
        <v>75</v>
      </c>
      <c r="D40" s="38">
        <v>12.48</v>
      </c>
      <c r="E40" s="38">
        <v>12.48</v>
      </c>
      <c r="F40" s="38">
        <v>16.65</v>
      </c>
      <c r="G40" s="38">
        <v>16.65</v>
      </c>
      <c r="H40" s="38">
        <v>8.77</v>
      </c>
      <c r="I40" s="38">
        <v>8.77</v>
      </c>
      <c r="J40" s="38">
        <v>233.8</v>
      </c>
      <c r="K40" s="38">
        <v>233.8</v>
      </c>
    </row>
    <row r="41" spans="1:11" ht="12.75">
      <c r="A41" s="37" t="s">
        <v>107</v>
      </c>
      <c r="B41" s="38">
        <v>100</v>
      </c>
      <c r="C41" s="38">
        <v>150</v>
      </c>
      <c r="D41" s="38">
        <v>2.2</v>
      </c>
      <c r="E41" s="38">
        <v>3.3</v>
      </c>
      <c r="F41" s="38">
        <v>6.2</v>
      </c>
      <c r="G41" s="38">
        <v>9.3</v>
      </c>
      <c r="H41" s="38">
        <v>14.7</v>
      </c>
      <c r="I41" s="38">
        <v>22.05</v>
      </c>
      <c r="J41" s="38">
        <v>126</v>
      </c>
      <c r="K41" s="38">
        <v>189</v>
      </c>
    </row>
    <row r="42" spans="1:11" ht="28.5" customHeight="1">
      <c r="A42" s="37" t="s">
        <v>27</v>
      </c>
      <c r="B42" s="38">
        <v>200</v>
      </c>
      <c r="C42" s="38">
        <v>200</v>
      </c>
      <c r="D42" s="38">
        <v>0.8</v>
      </c>
      <c r="E42" s="38">
        <v>0.8</v>
      </c>
      <c r="F42" s="38">
        <v>0.8</v>
      </c>
      <c r="G42" s="38">
        <v>0.8</v>
      </c>
      <c r="H42" s="38">
        <v>39.6</v>
      </c>
      <c r="I42" s="38">
        <v>39.6</v>
      </c>
      <c r="J42" s="38">
        <v>50</v>
      </c>
      <c r="K42" s="38">
        <v>50</v>
      </c>
    </row>
    <row r="43" spans="1:11" ht="12.75">
      <c r="A43" s="37" t="s">
        <v>12</v>
      </c>
      <c r="B43" s="38">
        <v>40</v>
      </c>
      <c r="C43" s="38">
        <v>40</v>
      </c>
      <c r="D43" s="38">
        <v>4.4</v>
      </c>
      <c r="E43" s="38">
        <v>4.4</v>
      </c>
      <c r="F43" s="38">
        <v>0.5</v>
      </c>
      <c r="G43" s="38">
        <v>0.5</v>
      </c>
      <c r="H43" s="38">
        <v>26.5</v>
      </c>
      <c r="I43" s="38">
        <v>26.5</v>
      </c>
      <c r="J43" s="38">
        <v>127.5</v>
      </c>
      <c r="K43" s="38">
        <v>127.5</v>
      </c>
    </row>
    <row r="44" spans="1:11" ht="12.75">
      <c r="A44" s="45" t="s">
        <v>13</v>
      </c>
      <c r="B44" s="46"/>
      <c r="C44" s="46"/>
      <c r="D44" s="46">
        <f aca="true" t="shared" si="4" ref="D44:K44">SUM(D38:D43)</f>
        <v>22.83</v>
      </c>
      <c r="E44" s="46">
        <f t="shared" si="4"/>
        <v>24.33</v>
      </c>
      <c r="F44" s="46">
        <f t="shared" si="4"/>
        <v>35.82</v>
      </c>
      <c r="G44" s="46">
        <f t="shared" si="4"/>
        <v>41.449999999999996</v>
      </c>
      <c r="H44" s="46">
        <f t="shared" si="4"/>
        <v>108.80000000000001</v>
      </c>
      <c r="I44" s="46">
        <f t="shared" si="4"/>
        <v>117.62</v>
      </c>
      <c r="J44" s="46">
        <f t="shared" si="4"/>
        <v>728.05</v>
      </c>
      <c r="K44" s="46">
        <f t="shared" si="4"/>
        <v>821.3</v>
      </c>
    </row>
    <row r="45" spans="1:11" ht="12.75">
      <c r="A45" s="85"/>
      <c r="B45" s="85"/>
      <c r="C45" s="85"/>
      <c r="D45" s="47">
        <f aca="true" t="shared" si="5" ref="D45:K45">SUM(D36+D44)</f>
        <v>46.14</v>
      </c>
      <c r="E45" s="47">
        <f t="shared" si="5"/>
        <v>47.64</v>
      </c>
      <c r="F45" s="47">
        <f t="shared" si="5"/>
        <v>56.019999999999996</v>
      </c>
      <c r="G45" s="47">
        <f t="shared" si="5"/>
        <v>61.64999999999999</v>
      </c>
      <c r="H45" s="47">
        <f t="shared" si="5"/>
        <v>167.93</v>
      </c>
      <c r="I45" s="47">
        <f t="shared" si="5"/>
        <v>176.75</v>
      </c>
      <c r="J45" s="47">
        <f t="shared" si="5"/>
        <v>1266.65</v>
      </c>
      <c r="K45" s="47">
        <f t="shared" si="5"/>
        <v>1387.67</v>
      </c>
    </row>
    <row r="46" spans="1:11" ht="12.75">
      <c r="A46" s="52"/>
      <c r="B46" s="57" t="s">
        <v>7</v>
      </c>
      <c r="C46" s="57" t="s">
        <v>86</v>
      </c>
      <c r="D46" s="53"/>
      <c r="E46" s="53"/>
      <c r="F46" s="53"/>
      <c r="G46" s="53"/>
      <c r="H46" s="53"/>
      <c r="I46" s="53"/>
      <c r="J46" s="53"/>
      <c r="K46" s="53"/>
    </row>
    <row r="47" spans="1:11" ht="12.75">
      <c r="A47" s="52" t="s">
        <v>6</v>
      </c>
      <c r="B47" s="54">
        <v>0.245</v>
      </c>
      <c r="C47" s="54">
        <v>0.229</v>
      </c>
      <c r="D47" s="53"/>
      <c r="E47" s="53"/>
      <c r="F47" s="53"/>
      <c r="G47" s="53"/>
      <c r="H47" s="53"/>
      <c r="I47" s="53"/>
      <c r="J47" s="53"/>
      <c r="K47" s="53"/>
    </row>
    <row r="48" spans="1:11" ht="12.75">
      <c r="A48" s="47" t="s">
        <v>14</v>
      </c>
      <c r="B48" s="54">
        <v>0.304</v>
      </c>
      <c r="C48" s="54">
        <v>0.32</v>
      </c>
      <c r="D48" s="53"/>
      <c r="E48" s="53"/>
      <c r="F48" s="53"/>
      <c r="G48" s="53"/>
      <c r="H48" s="53"/>
      <c r="I48" s="53"/>
      <c r="J48" s="53"/>
      <c r="K48" s="53"/>
    </row>
    <row r="49" spans="1:11" ht="12.75">
      <c r="A49" s="47" t="s">
        <v>2</v>
      </c>
      <c r="B49" s="47">
        <v>1</v>
      </c>
      <c r="C49" s="47">
        <v>1</v>
      </c>
      <c r="D49" s="53"/>
      <c r="E49" s="53"/>
      <c r="F49" s="53"/>
      <c r="G49" s="53"/>
      <c r="H49" s="53"/>
      <c r="I49" s="53"/>
      <c r="J49" s="53"/>
      <c r="K49" s="53"/>
    </row>
    <row r="50" spans="1:11" ht="12.75">
      <c r="A50" s="47" t="s">
        <v>3</v>
      </c>
      <c r="B50" s="83">
        <f>F45/D45</f>
        <v>1.2141309059384482</v>
      </c>
      <c r="C50" s="83">
        <f>G45/E45</f>
        <v>1.2940806045340048</v>
      </c>
      <c r="D50" s="53"/>
      <c r="E50" s="53"/>
      <c r="F50" s="53"/>
      <c r="G50" s="53"/>
      <c r="H50" s="53"/>
      <c r="I50" s="53"/>
      <c r="J50" s="53"/>
      <c r="K50" s="53"/>
    </row>
    <row r="51" spans="1:11" ht="12.75">
      <c r="A51" s="47" t="s">
        <v>4</v>
      </c>
      <c r="B51" s="83">
        <f>H45/D45</f>
        <v>3.639575205895102</v>
      </c>
      <c r="C51" s="83">
        <f>I45/E45</f>
        <v>3.7101175482787574</v>
      </c>
      <c r="D51" s="53"/>
      <c r="E51" s="53"/>
      <c r="F51" s="53"/>
      <c r="G51" s="53"/>
      <c r="H51" s="53"/>
      <c r="I51" s="53"/>
      <c r="J51" s="53"/>
      <c r="K51" s="53"/>
    </row>
    <row r="52" spans="1:11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</row>
    <row r="53" spans="1:11" ht="12.75">
      <c r="A53" s="60"/>
      <c r="B53" s="60"/>
      <c r="C53" s="60"/>
      <c r="D53" s="53"/>
      <c r="E53" s="53"/>
      <c r="F53" s="53"/>
      <c r="G53" s="53"/>
      <c r="H53" s="53"/>
      <c r="I53" s="53"/>
      <c r="J53" s="53"/>
      <c r="K53" s="53"/>
    </row>
    <row r="54" spans="1:11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</row>
    <row r="55" spans="1:11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</row>
    <row r="56" spans="1:11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</row>
    <row r="57" spans="1:11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</row>
    <row r="58" spans="1:11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</row>
    <row r="59" spans="1:11" ht="30.75" customHeight="1">
      <c r="A59" s="56" t="s">
        <v>0</v>
      </c>
      <c r="B59" s="87" t="s">
        <v>1</v>
      </c>
      <c r="C59" s="87"/>
      <c r="D59" s="87" t="s">
        <v>2</v>
      </c>
      <c r="E59" s="87"/>
      <c r="F59" s="87" t="s">
        <v>3</v>
      </c>
      <c r="G59" s="87"/>
      <c r="H59" s="87" t="s">
        <v>4</v>
      </c>
      <c r="I59" s="87"/>
      <c r="J59" s="87" t="s">
        <v>5</v>
      </c>
      <c r="K59" s="87"/>
    </row>
    <row r="60" spans="1:11" ht="12.75">
      <c r="A60" s="40" t="s">
        <v>20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</row>
    <row r="61" spans="1:11" ht="12.75">
      <c r="A61" s="47" t="s">
        <v>6</v>
      </c>
      <c r="B61" s="61" t="s">
        <v>7</v>
      </c>
      <c r="C61" s="61" t="s">
        <v>86</v>
      </c>
      <c r="D61" s="61" t="s">
        <v>8</v>
      </c>
      <c r="E61" s="61" t="s">
        <v>87</v>
      </c>
      <c r="F61" s="61" t="s">
        <v>8</v>
      </c>
      <c r="G61" s="61" t="s">
        <v>87</v>
      </c>
      <c r="H61" s="61" t="s">
        <v>8</v>
      </c>
      <c r="I61" s="61" t="s">
        <v>87</v>
      </c>
      <c r="J61" s="61" t="s">
        <v>8</v>
      </c>
      <c r="K61" s="61" t="s">
        <v>87</v>
      </c>
    </row>
    <row r="62" spans="1:11" ht="15" customHeight="1">
      <c r="A62" s="37" t="s">
        <v>111</v>
      </c>
      <c r="B62" s="62">
        <v>150</v>
      </c>
      <c r="C62" s="62">
        <v>150</v>
      </c>
      <c r="D62" s="59">
        <v>19.6</v>
      </c>
      <c r="E62" s="59">
        <v>19.6</v>
      </c>
      <c r="F62" s="59">
        <v>17.7</v>
      </c>
      <c r="G62" s="59">
        <v>17.7</v>
      </c>
      <c r="H62" s="59">
        <v>31.5</v>
      </c>
      <c r="I62" s="59">
        <v>31.5</v>
      </c>
      <c r="J62" s="59">
        <v>368.5</v>
      </c>
      <c r="K62" s="59">
        <v>368.5</v>
      </c>
    </row>
    <row r="63" spans="1:11" ht="12.75">
      <c r="A63" s="37" t="s">
        <v>10</v>
      </c>
      <c r="B63" s="62" t="s">
        <v>11</v>
      </c>
      <c r="C63" s="62" t="s">
        <v>11</v>
      </c>
      <c r="D63" s="59">
        <v>0.2</v>
      </c>
      <c r="E63" s="59">
        <v>0.2</v>
      </c>
      <c r="F63" s="59">
        <v>0.06</v>
      </c>
      <c r="G63" s="59">
        <v>0.06</v>
      </c>
      <c r="H63" s="59">
        <v>15</v>
      </c>
      <c r="I63" s="59">
        <v>15</v>
      </c>
      <c r="J63" s="59">
        <v>56</v>
      </c>
      <c r="K63" s="59">
        <v>56</v>
      </c>
    </row>
    <row r="64" spans="1:11" ht="12.75">
      <c r="A64" s="51" t="s">
        <v>22</v>
      </c>
      <c r="B64" s="59" t="s">
        <v>136</v>
      </c>
      <c r="C64" s="59" t="s">
        <v>137</v>
      </c>
      <c r="D64" s="59">
        <v>3.5</v>
      </c>
      <c r="E64" s="59">
        <v>3.5</v>
      </c>
      <c r="F64" s="59">
        <v>4.3</v>
      </c>
      <c r="G64" s="59">
        <v>4.3</v>
      </c>
      <c r="H64" s="59">
        <v>28.2</v>
      </c>
      <c r="I64" s="59">
        <v>28.2</v>
      </c>
      <c r="J64" s="59">
        <v>164.6</v>
      </c>
      <c r="K64" s="59">
        <v>164.6</v>
      </c>
    </row>
    <row r="65" spans="1:11" ht="12.75">
      <c r="A65" s="45" t="s">
        <v>13</v>
      </c>
      <c r="B65" s="47"/>
      <c r="C65" s="47"/>
      <c r="D65" s="47">
        <f aca="true" t="shared" si="6" ref="D65:K65">SUM(D62:D64)</f>
        <v>23.3</v>
      </c>
      <c r="E65" s="47">
        <f t="shared" si="6"/>
        <v>23.3</v>
      </c>
      <c r="F65" s="47">
        <f t="shared" si="6"/>
        <v>22.06</v>
      </c>
      <c r="G65" s="47">
        <f t="shared" si="6"/>
        <v>22.06</v>
      </c>
      <c r="H65" s="47">
        <f t="shared" si="6"/>
        <v>74.7</v>
      </c>
      <c r="I65" s="47">
        <f t="shared" si="6"/>
        <v>74.7</v>
      </c>
      <c r="J65" s="47">
        <f t="shared" si="6"/>
        <v>589.1</v>
      </c>
      <c r="K65" s="47">
        <f t="shared" si="6"/>
        <v>589.1</v>
      </c>
    </row>
    <row r="66" spans="1:11" ht="12.75">
      <c r="A66" s="47" t="s">
        <v>14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</row>
    <row r="67" spans="1:11" ht="23.25" customHeight="1">
      <c r="A67" s="51" t="s">
        <v>96</v>
      </c>
      <c r="B67" s="63">
        <v>50</v>
      </c>
      <c r="C67" s="63">
        <v>100</v>
      </c>
      <c r="D67" s="63">
        <v>0.7</v>
      </c>
      <c r="E67" s="63">
        <v>1.4</v>
      </c>
      <c r="F67" s="63">
        <v>4.6</v>
      </c>
      <c r="G67" s="63">
        <v>9.2</v>
      </c>
      <c r="H67" s="63">
        <v>3.85</v>
      </c>
      <c r="I67" s="63">
        <v>7.7</v>
      </c>
      <c r="J67" s="63">
        <v>59.5</v>
      </c>
      <c r="K67" s="63">
        <v>119</v>
      </c>
    </row>
    <row r="68" spans="1:11" ht="38.25">
      <c r="A68" s="37" t="s">
        <v>98</v>
      </c>
      <c r="B68" s="62" t="s">
        <v>19</v>
      </c>
      <c r="C68" s="62" t="s">
        <v>19</v>
      </c>
      <c r="D68" s="59">
        <v>1.8</v>
      </c>
      <c r="E68" s="59">
        <v>1.8</v>
      </c>
      <c r="F68" s="59">
        <v>2.78</v>
      </c>
      <c r="G68" s="59">
        <v>2.78</v>
      </c>
      <c r="H68" s="59">
        <v>5.86</v>
      </c>
      <c r="I68" s="59">
        <v>5.86</v>
      </c>
      <c r="J68" s="59">
        <v>60.7</v>
      </c>
      <c r="K68" s="59">
        <v>60.7</v>
      </c>
    </row>
    <row r="69" spans="1:11" ht="12.75">
      <c r="A69" s="37" t="s">
        <v>132</v>
      </c>
      <c r="B69" s="62">
        <v>75</v>
      </c>
      <c r="C69" s="62">
        <v>75</v>
      </c>
      <c r="D69" s="59">
        <v>19.3</v>
      </c>
      <c r="E69" s="59">
        <v>19.3</v>
      </c>
      <c r="F69" s="59">
        <v>17.5</v>
      </c>
      <c r="G69" s="59">
        <v>17.5</v>
      </c>
      <c r="H69" s="59">
        <v>10.7</v>
      </c>
      <c r="I69" s="59">
        <v>10.7</v>
      </c>
      <c r="J69" s="59">
        <v>243.9</v>
      </c>
      <c r="K69" s="59">
        <v>243.9</v>
      </c>
    </row>
    <row r="70" spans="1:11" ht="12.75">
      <c r="A70" s="37" t="s">
        <v>138</v>
      </c>
      <c r="B70" s="59">
        <v>100</v>
      </c>
      <c r="C70" s="59">
        <v>150</v>
      </c>
      <c r="D70" s="59">
        <v>2.4</v>
      </c>
      <c r="E70" s="59">
        <v>3.6</v>
      </c>
      <c r="F70" s="59">
        <v>2.4</v>
      </c>
      <c r="G70" s="59">
        <v>3.6</v>
      </c>
      <c r="H70" s="59">
        <v>21</v>
      </c>
      <c r="I70" s="59">
        <v>31.5</v>
      </c>
      <c r="J70" s="59">
        <v>76.2</v>
      </c>
      <c r="K70" s="59">
        <v>114.3</v>
      </c>
    </row>
    <row r="71" spans="1:11" ht="20.25" customHeight="1">
      <c r="A71" s="37" t="s">
        <v>92</v>
      </c>
      <c r="B71" s="59">
        <v>200</v>
      </c>
      <c r="C71" s="59">
        <v>200</v>
      </c>
      <c r="D71" s="59">
        <v>0.2</v>
      </c>
      <c r="E71" s="59">
        <v>0.2</v>
      </c>
      <c r="F71" s="59">
        <v>0.2</v>
      </c>
      <c r="G71" s="59">
        <v>0.2</v>
      </c>
      <c r="H71" s="59">
        <v>51.8</v>
      </c>
      <c r="I71" s="59">
        <v>51.8</v>
      </c>
      <c r="J71" s="59">
        <v>88</v>
      </c>
      <c r="K71" s="59">
        <v>88</v>
      </c>
    </row>
    <row r="72" spans="1:11" ht="12.75">
      <c r="A72" s="51" t="s">
        <v>12</v>
      </c>
      <c r="B72" s="59">
        <v>40</v>
      </c>
      <c r="C72" s="59">
        <v>40</v>
      </c>
      <c r="D72" s="59">
        <v>4.4</v>
      </c>
      <c r="E72" s="59">
        <v>4.4</v>
      </c>
      <c r="F72" s="59">
        <v>0.5</v>
      </c>
      <c r="G72" s="59">
        <v>0.5</v>
      </c>
      <c r="H72" s="59">
        <v>32</v>
      </c>
      <c r="I72" s="59">
        <v>32</v>
      </c>
      <c r="J72" s="59">
        <v>127.5</v>
      </c>
      <c r="K72" s="59">
        <v>127.5</v>
      </c>
    </row>
    <row r="73" spans="1:11" ht="12.75">
      <c r="A73" s="45" t="s">
        <v>13</v>
      </c>
      <c r="B73" s="47"/>
      <c r="C73" s="47"/>
      <c r="D73" s="47">
        <f aca="true" t="shared" si="7" ref="D73:K73">SUM(D67:D72)</f>
        <v>28.799999999999997</v>
      </c>
      <c r="E73" s="47">
        <f t="shared" si="7"/>
        <v>30.700000000000003</v>
      </c>
      <c r="F73" s="47">
        <f t="shared" si="7"/>
        <v>27.979999999999997</v>
      </c>
      <c r="G73" s="47">
        <f t="shared" si="7"/>
        <v>33.78</v>
      </c>
      <c r="H73" s="47">
        <f t="shared" si="7"/>
        <v>125.21</v>
      </c>
      <c r="I73" s="47">
        <f t="shared" si="7"/>
        <v>139.56</v>
      </c>
      <c r="J73" s="47">
        <f t="shared" si="7"/>
        <v>655.8</v>
      </c>
      <c r="K73" s="47">
        <f t="shared" si="7"/>
        <v>753.4</v>
      </c>
    </row>
    <row r="74" spans="1:11" ht="12.75">
      <c r="A74" s="85"/>
      <c r="B74" s="85"/>
      <c r="C74" s="85"/>
      <c r="D74" s="47">
        <f aca="true" t="shared" si="8" ref="D74:K74">SUM(D65+D73)</f>
        <v>52.099999999999994</v>
      </c>
      <c r="E74" s="47">
        <f t="shared" si="8"/>
        <v>54</v>
      </c>
      <c r="F74" s="47">
        <f t="shared" si="8"/>
        <v>50.03999999999999</v>
      </c>
      <c r="G74" s="47">
        <f t="shared" si="8"/>
        <v>55.84</v>
      </c>
      <c r="H74" s="47">
        <f t="shared" si="8"/>
        <v>199.91</v>
      </c>
      <c r="I74" s="47">
        <f t="shared" si="8"/>
        <v>214.26</v>
      </c>
      <c r="J74" s="47">
        <f t="shared" si="8"/>
        <v>1244.9</v>
      </c>
      <c r="K74" s="47">
        <f t="shared" si="8"/>
        <v>1342.5</v>
      </c>
    </row>
    <row r="75" spans="1:11" ht="12.75">
      <c r="A75" s="52"/>
      <c r="B75" s="57" t="s">
        <v>7</v>
      </c>
      <c r="C75" s="57" t="s">
        <v>86</v>
      </c>
      <c r="D75" s="64"/>
      <c r="E75" s="64"/>
      <c r="F75" s="64"/>
      <c r="G75" s="64"/>
      <c r="H75" s="64"/>
      <c r="I75" s="64"/>
      <c r="J75" s="64"/>
      <c r="K75" s="64"/>
    </row>
    <row r="76" spans="1:11" ht="12.75">
      <c r="A76" s="52" t="s">
        <v>6</v>
      </c>
      <c r="B76" s="54">
        <v>0.254</v>
      </c>
      <c r="C76" s="54">
        <v>0.235</v>
      </c>
      <c r="D76" s="64"/>
      <c r="E76" s="64"/>
      <c r="F76" s="64"/>
      <c r="G76" s="64"/>
      <c r="H76" s="64"/>
      <c r="I76" s="64"/>
      <c r="J76" s="64"/>
      <c r="K76" s="64"/>
    </row>
    <row r="77" spans="1:11" ht="12.75">
      <c r="A77" s="47" t="s">
        <v>14</v>
      </c>
      <c r="B77" s="54">
        <v>0.3</v>
      </c>
      <c r="C77" s="54">
        <v>0.314</v>
      </c>
      <c r="D77" s="64"/>
      <c r="E77" s="64"/>
      <c r="F77" s="64"/>
      <c r="G77" s="64"/>
      <c r="H77" s="64"/>
      <c r="I77" s="64"/>
      <c r="J77" s="64"/>
      <c r="K77" s="64"/>
    </row>
    <row r="78" spans="1:11" ht="12.75">
      <c r="A78" s="47" t="s">
        <v>2</v>
      </c>
      <c r="B78" s="47">
        <v>1</v>
      </c>
      <c r="C78" s="47">
        <v>1</v>
      </c>
      <c r="D78" s="64"/>
      <c r="E78" s="64"/>
      <c r="F78" s="64"/>
      <c r="G78" s="64"/>
      <c r="H78" s="64"/>
      <c r="I78" s="64"/>
      <c r="J78" s="64"/>
      <c r="K78" s="64"/>
    </row>
    <row r="79" spans="1:11" ht="12.75">
      <c r="A79" s="47" t="s">
        <v>3</v>
      </c>
      <c r="B79" s="83">
        <f>F74/D74</f>
        <v>0.9604606525911707</v>
      </c>
      <c r="C79" s="83">
        <f>G74/E74</f>
        <v>1.0340740740740741</v>
      </c>
      <c r="D79" s="64"/>
      <c r="E79" s="64"/>
      <c r="F79" s="64"/>
      <c r="G79" s="64"/>
      <c r="H79" s="64"/>
      <c r="I79" s="64"/>
      <c r="J79" s="64"/>
      <c r="K79" s="64"/>
    </row>
    <row r="80" spans="1:11" ht="12.75">
      <c r="A80" s="47" t="s">
        <v>4</v>
      </c>
      <c r="B80" s="83">
        <f>H74/D74</f>
        <v>3.837044145873321</v>
      </c>
      <c r="C80" s="83">
        <f>I74/E74</f>
        <v>3.9677777777777776</v>
      </c>
      <c r="D80" s="64"/>
      <c r="E80" s="64"/>
      <c r="F80" s="64"/>
      <c r="G80" s="64"/>
      <c r="H80" s="64"/>
      <c r="I80" s="64"/>
      <c r="J80" s="64"/>
      <c r="K80" s="64"/>
    </row>
    <row r="81" spans="1:11" ht="12.7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</row>
    <row r="82" spans="1:11" ht="12.7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</row>
    <row r="83" spans="1:11" ht="12.7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</row>
    <row r="84" spans="1:11" ht="12.7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</row>
    <row r="85" spans="1:11" ht="12.7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</row>
    <row r="86" spans="1:11" ht="26.25" customHeight="1">
      <c r="A86" s="56" t="s">
        <v>0</v>
      </c>
      <c r="B86" s="87" t="s">
        <v>1</v>
      </c>
      <c r="C86" s="87"/>
      <c r="D86" s="87" t="s">
        <v>2</v>
      </c>
      <c r="E86" s="87"/>
      <c r="F86" s="87" t="s">
        <v>3</v>
      </c>
      <c r="G86" s="87"/>
      <c r="H86" s="87" t="s">
        <v>4</v>
      </c>
      <c r="I86" s="87"/>
      <c r="J86" s="87" t="s">
        <v>5</v>
      </c>
      <c r="K86" s="87"/>
    </row>
    <row r="87" spans="1:11" ht="12.75">
      <c r="A87" s="40" t="s">
        <v>24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spans="1:11" ht="12.75">
      <c r="A88" s="47" t="s">
        <v>6</v>
      </c>
      <c r="B88" s="61" t="s">
        <v>7</v>
      </c>
      <c r="C88" s="61" t="s">
        <v>86</v>
      </c>
      <c r="D88" s="61" t="s">
        <v>8</v>
      </c>
      <c r="E88" s="61" t="s">
        <v>9</v>
      </c>
      <c r="F88" s="61" t="s">
        <v>8</v>
      </c>
      <c r="G88" s="61" t="s">
        <v>87</v>
      </c>
      <c r="H88" s="61" t="s">
        <v>8</v>
      </c>
      <c r="I88" s="61" t="s">
        <v>87</v>
      </c>
      <c r="J88" s="61" t="s">
        <v>8</v>
      </c>
      <c r="K88" s="61" t="s">
        <v>87</v>
      </c>
    </row>
    <row r="89" spans="1:11" ht="14.25" customHeight="1">
      <c r="A89" s="65" t="s">
        <v>145</v>
      </c>
      <c r="B89" s="43">
        <v>30</v>
      </c>
      <c r="C89" s="43">
        <v>50</v>
      </c>
      <c r="D89" s="50">
        <v>0</v>
      </c>
      <c r="E89" s="50">
        <v>0</v>
      </c>
      <c r="F89" s="50">
        <v>0</v>
      </c>
      <c r="G89" s="50">
        <v>0</v>
      </c>
      <c r="H89" s="50">
        <v>0.78</v>
      </c>
      <c r="I89" s="50">
        <v>1.3</v>
      </c>
      <c r="J89" s="50">
        <v>3.9</v>
      </c>
      <c r="K89" s="50">
        <v>6.4</v>
      </c>
    </row>
    <row r="90" spans="1:11" ht="14.25" customHeight="1">
      <c r="A90" s="65" t="s">
        <v>93</v>
      </c>
      <c r="B90" s="43">
        <v>50</v>
      </c>
      <c r="C90" s="43">
        <v>75</v>
      </c>
      <c r="D90" s="50">
        <v>7.9</v>
      </c>
      <c r="E90" s="50">
        <v>11.85</v>
      </c>
      <c r="F90" s="50">
        <v>4.1</v>
      </c>
      <c r="G90" s="50">
        <v>6.15</v>
      </c>
      <c r="H90" s="50">
        <v>7</v>
      </c>
      <c r="I90" s="50">
        <v>10.5</v>
      </c>
      <c r="J90" s="50">
        <v>97</v>
      </c>
      <c r="K90" s="50">
        <v>145.5</v>
      </c>
    </row>
    <row r="91" spans="1:55" s="36" customFormat="1" ht="12.75">
      <c r="A91" s="37" t="s">
        <v>83</v>
      </c>
      <c r="B91" s="38">
        <v>150</v>
      </c>
      <c r="C91" s="38">
        <v>150</v>
      </c>
      <c r="D91" s="38">
        <v>3.45</v>
      </c>
      <c r="E91" s="38">
        <v>3.45</v>
      </c>
      <c r="F91" s="38">
        <v>5.55</v>
      </c>
      <c r="G91" s="38">
        <v>5.55</v>
      </c>
      <c r="H91" s="38">
        <v>15.6</v>
      </c>
      <c r="I91" s="38">
        <v>15.6</v>
      </c>
      <c r="J91" s="38">
        <v>126</v>
      </c>
      <c r="K91" s="38">
        <v>126</v>
      </c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</row>
    <row r="92" spans="1:11" ht="12.75">
      <c r="A92" s="37" t="s">
        <v>16</v>
      </c>
      <c r="B92" s="38">
        <v>20</v>
      </c>
      <c r="C92" s="38">
        <v>40</v>
      </c>
      <c r="D92" s="38">
        <v>1.62</v>
      </c>
      <c r="E92" s="38">
        <v>3.24</v>
      </c>
      <c r="F92" s="38">
        <v>0.2</v>
      </c>
      <c r="G92" s="38">
        <v>0.4</v>
      </c>
      <c r="H92" s="38">
        <v>9.76</v>
      </c>
      <c r="I92" s="38">
        <v>19.52</v>
      </c>
      <c r="J92" s="38">
        <v>48.4</v>
      </c>
      <c r="K92" s="38">
        <v>96.8</v>
      </c>
    </row>
    <row r="93" spans="1:11" ht="12.75">
      <c r="A93" s="37" t="s">
        <v>114</v>
      </c>
      <c r="B93" s="38">
        <v>200</v>
      </c>
      <c r="C93" s="38">
        <v>200</v>
      </c>
      <c r="D93" s="38">
        <v>0</v>
      </c>
      <c r="E93" s="38">
        <v>0</v>
      </c>
      <c r="F93" s="38">
        <v>0</v>
      </c>
      <c r="G93" s="38">
        <v>0</v>
      </c>
      <c r="H93" s="38">
        <v>7.3</v>
      </c>
      <c r="I93" s="38">
        <v>7.3</v>
      </c>
      <c r="J93" s="38">
        <v>134</v>
      </c>
      <c r="K93" s="38">
        <v>134</v>
      </c>
    </row>
    <row r="94" spans="1:11" ht="12.75">
      <c r="A94" s="45" t="s">
        <v>13</v>
      </c>
      <c r="B94" s="46"/>
      <c r="C94" s="46"/>
      <c r="D94" s="46">
        <f aca="true" t="shared" si="9" ref="D94:K94">SUM(D89:D93)</f>
        <v>12.970000000000002</v>
      </c>
      <c r="E94" s="46">
        <f t="shared" si="9"/>
        <v>18.54</v>
      </c>
      <c r="F94" s="46">
        <f t="shared" si="9"/>
        <v>9.849999999999998</v>
      </c>
      <c r="G94" s="46">
        <f t="shared" si="9"/>
        <v>12.1</v>
      </c>
      <c r="H94" s="46">
        <f t="shared" si="9"/>
        <v>40.44</v>
      </c>
      <c r="I94" s="46">
        <f t="shared" si="9"/>
        <v>54.22</v>
      </c>
      <c r="J94" s="46">
        <f t="shared" si="9"/>
        <v>409.3</v>
      </c>
      <c r="K94" s="46">
        <f t="shared" si="9"/>
        <v>508.7</v>
      </c>
    </row>
    <row r="95" spans="1:11" ht="12.75">
      <c r="A95" s="47" t="s">
        <v>14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</row>
    <row r="96" spans="1:11" ht="25.5">
      <c r="A96" s="37" t="s">
        <v>108</v>
      </c>
      <c r="B96" s="38">
        <v>45</v>
      </c>
      <c r="C96" s="38">
        <v>90</v>
      </c>
      <c r="D96" s="38">
        <v>1.7</v>
      </c>
      <c r="E96" s="38">
        <v>3.4</v>
      </c>
      <c r="F96" s="38">
        <v>5.6</v>
      </c>
      <c r="G96" s="38">
        <v>11.2</v>
      </c>
      <c r="H96" s="38">
        <v>6.5</v>
      </c>
      <c r="I96" s="38">
        <v>13</v>
      </c>
      <c r="J96" s="38">
        <v>83.1</v>
      </c>
      <c r="K96" s="38">
        <v>166.2</v>
      </c>
    </row>
    <row r="97" spans="1:11" ht="25.5">
      <c r="A97" s="37" t="s">
        <v>75</v>
      </c>
      <c r="B97" s="38">
        <v>250</v>
      </c>
      <c r="C97" s="38">
        <v>250</v>
      </c>
      <c r="D97" s="38">
        <v>7.25</v>
      </c>
      <c r="E97" s="38">
        <v>7.25</v>
      </c>
      <c r="F97" s="38">
        <v>6.25</v>
      </c>
      <c r="G97" s="38">
        <v>6.25</v>
      </c>
      <c r="H97" s="38">
        <v>24</v>
      </c>
      <c r="I97" s="38">
        <v>24</v>
      </c>
      <c r="J97" s="38">
        <v>182</v>
      </c>
      <c r="K97" s="38">
        <v>182</v>
      </c>
    </row>
    <row r="98" spans="1:11" ht="12.75">
      <c r="A98" s="37" t="s">
        <v>109</v>
      </c>
      <c r="B98" s="44" t="s">
        <v>110</v>
      </c>
      <c r="C98" s="44" t="s">
        <v>110</v>
      </c>
      <c r="D98" s="38">
        <v>14</v>
      </c>
      <c r="E98" s="38">
        <v>14</v>
      </c>
      <c r="F98" s="38">
        <v>15.6</v>
      </c>
      <c r="G98" s="38">
        <v>15.6</v>
      </c>
      <c r="H98" s="38">
        <v>10.2</v>
      </c>
      <c r="I98" s="38">
        <v>10.2</v>
      </c>
      <c r="J98" s="38">
        <v>256.4</v>
      </c>
      <c r="K98" s="38">
        <v>256.4</v>
      </c>
    </row>
    <row r="99" spans="1:11" ht="12.75">
      <c r="A99" s="37" t="s">
        <v>95</v>
      </c>
      <c r="B99" s="38">
        <v>150</v>
      </c>
      <c r="C99" s="38">
        <v>150</v>
      </c>
      <c r="D99" s="38">
        <v>4.5</v>
      </c>
      <c r="E99" s="38">
        <v>4.5</v>
      </c>
      <c r="F99" s="38">
        <v>4.5</v>
      </c>
      <c r="G99" s="38">
        <v>4.5</v>
      </c>
      <c r="H99" s="38">
        <v>14.6</v>
      </c>
      <c r="I99" s="38">
        <v>14.6</v>
      </c>
      <c r="J99" s="38">
        <v>145.5</v>
      </c>
      <c r="K99" s="38">
        <v>145.5</v>
      </c>
    </row>
    <row r="100" spans="1:11" ht="12.75">
      <c r="A100" s="37" t="s">
        <v>27</v>
      </c>
      <c r="B100" s="38">
        <v>200</v>
      </c>
      <c r="C100" s="38">
        <v>200</v>
      </c>
      <c r="D100" s="38">
        <v>0.8</v>
      </c>
      <c r="E100" s="38">
        <v>0.8</v>
      </c>
      <c r="F100" s="38">
        <v>0.8</v>
      </c>
      <c r="G100" s="38">
        <v>0.8</v>
      </c>
      <c r="H100" s="38">
        <v>49.6</v>
      </c>
      <c r="I100" s="38">
        <v>49.6</v>
      </c>
      <c r="J100" s="38">
        <v>50</v>
      </c>
      <c r="K100" s="38">
        <v>50</v>
      </c>
    </row>
    <row r="101" spans="1:11" ht="12.75">
      <c r="A101" s="51" t="s">
        <v>12</v>
      </c>
      <c r="B101" s="38">
        <v>40</v>
      </c>
      <c r="C101" s="38">
        <v>40</v>
      </c>
      <c r="D101" s="38">
        <v>2.64</v>
      </c>
      <c r="E101" s="38">
        <v>2.64</v>
      </c>
      <c r="F101" s="38">
        <v>0.48</v>
      </c>
      <c r="G101" s="38">
        <v>0.48</v>
      </c>
      <c r="H101" s="38">
        <v>13.68</v>
      </c>
      <c r="I101" s="38">
        <v>13.68</v>
      </c>
      <c r="J101" s="38">
        <v>66</v>
      </c>
      <c r="K101" s="38">
        <v>66</v>
      </c>
    </row>
    <row r="102" spans="1:11" ht="12.75">
      <c r="A102" s="66" t="s">
        <v>13</v>
      </c>
      <c r="B102" s="46"/>
      <c r="C102" s="46"/>
      <c r="D102" s="46">
        <f aca="true" t="shared" si="10" ref="D102:K102">SUM(D96:D101)</f>
        <v>30.89</v>
      </c>
      <c r="E102" s="46">
        <f t="shared" si="10"/>
        <v>32.589999999999996</v>
      </c>
      <c r="F102" s="46">
        <f t="shared" si="10"/>
        <v>33.23</v>
      </c>
      <c r="G102" s="46">
        <f t="shared" si="10"/>
        <v>38.82999999999999</v>
      </c>
      <c r="H102" s="46">
        <f t="shared" si="10"/>
        <v>118.58000000000001</v>
      </c>
      <c r="I102" s="46">
        <f t="shared" si="10"/>
        <v>125.08000000000001</v>
      </c>
      <c r="J102" s="46">
        <f t="shared" si="10"/>
        <v>783</v>
      </c>
      <c r="K102" s="46">
        <f t="shared" si="10"/>
        <v>866.0999999999999</v>
      </c>
    </row>
    <row r="103" spans="1:11" ht="12.75">
      <c r="A103" s="85"/>
      <c r="B103" s="85"/>
      <c r="C103" s="85"/>
      <c r="D103" s="47">
        <f aca="true" t="shared" si="11" ref="D103:K103">SUM(D94+D102)</f>
        <v>43.86</v>
      </c>
      <c r="E103" s="47">
        <f t="shared" si="11"/>
        <v>51.129999999999995</v>
      </c>
      <c r="F103" s="47">
        <f t="shared" si="11"/>
        <v>43.08</v>
      </c>
      <c r="G103" s="47">
        <f t="shared" si="11"/>
        <v>50.92999999999999</v>
      </c>
      <c r="H103" s="47">
        <f t="shared" si="11"/>
        <v>159.02</v>
      </c>
      <c r="I103" s="47">
        <f t="shared" si="11"/>
        <v>179.3</v>
      </c>
      <c r="J103" s="47">
        <f t="shared" si="11"/>
        <v>1192.3</v>
      </c>
      <c r="K103" s="47">
        <f t="shared" si="11"/>
        <v>1374.8</v>
      </c>
    </row>
    <row r="104" spans="1:11" ht="12.75">
      <c r="A104" s="52"/>
      <c r="B104" s="57" t="s">
        <v>7</v>
      </c>
      <c r="C104" s="57" t="s">
        <v>86</v>
      </c>
      <c r="D104" s="53"/>
      <c r="E104" s="53"/>
      <c r="F104" s="53"/>
      <c r="G104" s="53"/>
      <c r="H104" s="53"/>
      <c r="I104" s="53"/>
      <c r="J104" s="53"/>
      <c r="K104" s="53"/>
    </row>
    <row r="105" spans="1:11" ht="12.75">
      <c r="A105" s="52" t="s">
        <v>6</v>
      </c>
      <c r="B105" s="54">
        <v>0.217</v>
      </c>
      <c r="C105" s="54">
        <v>0.216</v>
      </c>
      <c r="D105" s="53"/>
      <c r="E105" s="53"/>
      <c r="F105" s="53"/>
      <c r="G105" s="53"/>
      <c r="H105" s="53"/>
      <c r="I105" s="53"/>
      <c r="J105" s="53"/>
      <c r="K105" s="53"/>
    </row>
    <row r="106" spans="1:11" ht="12.75">
      <c r="A106" s="47" t="s">
        <v>14</v>
      </c>
      <c r="B106" s="54">
        <v>0.333</v>
      </c>
      <c r="C106" s="54">
        <v>0.333</v>
      </c>
      <c r="D106" s="53"/>
      <c r="E106" s="53"/>
      <c r="F106" s="53"/>
      <c r="G106" s="53"/>
      <c r="H106" s="53"/>
      <c r="I106" s="53"/>
      <c r="J106" s="53"/>
      <c r="K106" s="53"/>
    </row>
    <row r="107" spans="1:11" ht="12.75">
      <c r="A107" s="47" t="s">
        <v>2</v>
      </c>
      <c r="B107" s="47">
        <v>1</v>
      </c>
      <c r="C107" s="47">
        <v>1</v>
      </c>
      <c r="D107" s="53"/>
      <c r="E107" s="53"/>
      <c r="F107" s="53"/>
      <c r="G107" s="53"/>
      <c r="H107" s="53"/>
      <c r="I107" s="53"/>
      <c r="J107" s="53"/>
      <c r="K107" s="53"/>
    </row>
    <row r="108" spans="1:11" ht="12.75">
      <c r="A108" s="47" t="s">
        <v>3</v>
      </c>
      <c r="B108" s="83">
        <f>F103/D103</f>
        <v>0.9822161422708618</v>
      </c>
      <c r="C108" s="83">
        <f>G103/E103</f>
        <v>0.9960884021122628</v>
      </c>
      <c r="D108" s="53"/>
      <c r="E108" s="53"/>
      <c r="F108" s="53"/>
      <c r="G108" s="53"/>
      <c r="H108" s="53"/>
      <c r="I108" s="53"/>
      <c r="J108" s="53"/>
      <c r="K108" s="53"/>
    </row>
    <row r="109" spans="1:11" ht="12.75">
      <c r="A109" s="47" t="s">
        <v>4</v>
      </c>
      <c r="B109" s="83">
        <f>H103/D103</f>
        <v>3.6256269949840405</v>
      </c>
      <c r="C109" s="83">
        <v>4</v>
      </c>
      <c r="D109" s="53"/>
      <c r="E109" s="53"/>
      <c r="F109" s="53"/>
      <c r="G109" s="53"/>
      <c r="H109" s="53"/>
      <c r="I109" s="53"/>
      <c r="J109" s="53"/>
      <c r="K109" s="53"/>
    </row>
    <row r="110" spans="1:11" ht="12.75">
      <c r="A110" s="53"/>
      <c r="B110" s="67"/>
      <c r="C110" s="67"/>
      <c r="D110" s="53"/>
      <c r="E110" s="53"/>
      <c r="F110" s="53"/>
      <c r="G110" s="53"/>
      <c r="H110" s="53"/>
      <c r="I110" s="53"/>
      <c r="J110" s="53"/>
      <c r="K110" s="53"/>
    </row>
    <row r="111" spans="1:11" ht="12.75">
      <c r="A111" s="53"/>
      <c r="B111" s="67"/>
      <c r="C111" s="67"/>
      <c r="D111" s="53"/>
      <c r="E111" s="53"/>
      <c r="F111" s="53"/>
      <c r="G111" s="53"/>
      <c r="H111" s="53"/>
      <c r="I111" s="53"/>
      <c r="J111" s="53"/>
      <c r="K111" s="53"/>
    </row>
    <row r="112" spans="1:11" ht="12.75">
      <c r="A112" s="53"/>
      <c r="B112" s="67"/>
      <c r="C112" s="67"/>
      <c r="D112" s="53"/>
      <c r="E112" s="53"/>
      <c r="F112" s="53"/>
      <c r="G112" s="53"/>
      <c r="H112" s="53"/>
      <c r="I112" s="53"/>
      <c r="J112" s="53"/>
      <c r="K112" s="53"/>
    </row>
    <row r="113" spans="1:11" ht="12.75">
      <c r="A113" s="53"/>
      <c r="B113" s="67"/>
      <c r="C113" s="67"/>
      <c r="D113" s="53"/>
      <c r="E113" s="53"/>
      <c r="F113" s="53"/>
      <c r="G113" s="53"/>
      <c r="H113" s="53"/>
      <c r="I113" s="53"/>
      <c r="J113" s="53"/>
      <c r="K113" s="53"/>
    </row>
    <row r="114" spans="1:11" ht="12.75">
      <c r="A114" s="53"/>
      <c r="B114" s="67"/>
      <c r="C114" s="67"/>
      <c r="D114" s="53"/>
      <c r="E114" s="53"/>
      <c r="F114" s="53"/>
      <c r="G114" s="53"/>
      <c r="H114" s="53"/>
      <c r="I114" s="53"/>
      <c r="J114" s="53"/>
      <c r="K114" s="53"/>
    </row>
    <row r="115" spans="1:11" ht="12.75">
      <c r="A115" s="53"/>
      <c r="B115" s="67"/>
      <c r="C115" s="67"/>
      <c r="D115" s="53"/>
      <c r="E115" s="53"/>
      <c r="F115" s="53"/>
      <c r="G115" s="53"/>
      <c r="H115" s="53"/>
      <c r="I115" s="53"/>
      <c r="J115" s="53"/>
      <c r="K115" s="53"/>
    </row>
    <row r="116" spans="1:11" ht="12.75">
      <c r="A116" s="53"/>
      <c r="B116" s="67"/>
      <c r="C116" s="67"/>
      <c r="D116" s="53"/>
      <c r="E116" s="53"/>
      <c r="F116" s="53"/>
      <c r="G116" s="53"/>
      <c r="H116" s="53"/>
      <c r="I116" s="53"/>
      <c r="J116" s="53"/>
      <c r="K116" s="53"/>
    </row>
    <row r="117" spans="1:11" ht="12.75">
      <c r="A117" s="53"/>
      <c r="B117" s="67"/>
      <c r="C117" s="67"/>
      <c r="D117" s="53"/>
      <c r="E117" s="53"/>
      <c r="F117" s="53"/>
      <c r="G117" s="53"/>
      <c r="H117" s="53"/>
      <c r="I117" s="53"/>
      <c r="J117" s="53"/>
      <c r="K117" s="53"/>
    </row>
    <row r="118" spans="1:11" ht="12.75">
      <c r="A118" s="53"/>
      <c r="B118" s="67"/>
      <c r="C118" s="67"/>
      <c r="D118" s="53"/>
      <c r="E118" s="53"/>
      <c r="F118" s="53"/>
      <c r="G118" s="53"/>
      <c r="H118" s="53"/>
      <c r="I118" s="53"/>
      <c r="J118" s="53"/>
      <c r="K118" s="53"/>
    </row>
    <row r="119" spans="1:11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</row>
    <row r="120" spans="1:11" ht="25.5" customHeight="1">
      <c r="A120" s="56" t="s">
        <v>0</v>
      </c>
      <c r="B120" s="87" t="s">
        <v>1</v>
      </c>
      <c r="C120" s="87"/>
      <c r="D120" s="87" t="s">
        <v>2</v>
      </c>
      <c r="E120" s="87"/>
      <c r="F120" s="87" t="s">
        <v>3</v>
      </c>
      <c r="G120" s="87"/>
      <c r="H120" s="87" t="s">
        <v>4</v>
      </c>
      <c r="I120" s="87"/>
      <c r="J120" s="87" t="s">
        <v>5</v>
      </c>
      <c r="K120" s="87"/>
    </row>
    <row r="121" spans="1:11" ht="12.75">
      <c r="A121" s="86" t="s">
        <v>28</v>
      </c>
      <c r="B121" s="86"/>
      <c r="C121" s="86"/>
      <c r="D121" s="86"/>
      <c r="E121" s="86"/>
      <c r="F121" s="86"/>
      <c r="G121" s="86"/>
      <c r="H121" s="86"/>
      <c r="I121" s="86"/>
      <c r="J121" s="86"/>
      <c r="K121" s="86"/>
    </row>
    <row r="122" spans="1:11" ht="12.75">
      <c r="A122" s="47" t="s">
        <v>6</v>
      </c>
      <c r="B122" s="61" t="s">
        <v>7</v>
      </c>
      <c r="C122" s="61" t="s">
        <v>86</v>
      </c>
      <c r="D122" s="61" t="s">
        <v>8</v>
      </c>
      <c r="E122" s="61" t="s">
        <v>87</v>
      </c>
      <c r="F122" s="61" t="s">
        <v>8</v>
      </c>
      <c r="G122" s="61" t="s">
        <v>87</v>
      </c>
      <c r="H122" s="61" t="s">
        <v>8</v>
      </c>
      <c r="I122" s="61" t="s">
        <v>87</v>
      </c>
      <c r="J122" s="61" t="s">
        <v>8</v>
      </c>
      <c r="K122" s="61" t="s">
        <v>87</v>
      </c>
    </row>
    <row r="123" spans="1:11" ht="12.75">
      <c r="A123" s="51" t="s">
        <v>139</v>
      </c>
      <c r="B123" s="48">
        <v>105</v>
      </c>
      <c r="C123" s="48">
        <v>105</v>
      </c>
      <c r="D123" s="48">
        <v>10</v>
      </c>
      <c r="E123" s="48">
        <v>10</v>
      </c>
      <c r="F123" s="48">
        <v>13.2</v>
      </c>
      <c r="G123" s="48">
        <v>13.2</v>
      </c>
      <c r="H123" s="48">
        <v>11.8</v>
      </c>
      <c r="I123" s="48">
        <v>11.8</v>
      </c>
      <c r="J123" s="48">
        <v>167</v>
      </c>
      <c r="K123" s="48">
        <v>167</v>
      </c>
    </row>
    <row r="124" spans="1:11" ht="12.75">
      <c r="A124" s="51" t="s">
        <v>12</v>
      </c>
      <c r="B124" s="48">
        <v>20</v>
      </c>
      <c r="C124" s="48">
        <v>30</v>
      </c>
      <c r="D124" s="48">
        <v>2.2</v>
      </c>
      <c r="E124" s="48">
        <v>3.15</v>
      </c>
      <c r="F124" s="48">
        <v>0.25</v>
      </c>
      <c r="G124" s="48">
        <v>0.35</v>
      </c>
      <c r="H124" s="48">
        <v>12.2</v>
      </c>
      <c r="I124" s="48">
        <v>17.6</v>
      </c>
      <c r="J124" s="48">
        <v>63.75</v>
      </c>
      <c r="K124" s="48">
        <v>76.5</v>
      </c>
    </row>
    <row r="125" spans="1:11" ht="12.75">
      <c r="A125" s="37" t="s">
        <v>23</v>
      </c>
      <c r="B125" s="38">
        <v>200</v>
      </c>
      <c r="C125" s="38">
        <v>200</v>
      </c>
      <c r="D125" s="38">
        <v>3.6</v>
      </c>
      <c r="E125" s="38">
        <v>3.6</v>
      </c>
      <c r="F125" s="38">
        <v>1</v>
      </c>
      <c r="G125" s="38">
        <v>2.8</v>
      </c>
      <c r="H125" s="38">
        <v>23.4</v>
      </c>
      <c r="I125" s="38">
        <v>23.4</v>
      </c>
      <c r="J125" s="38">
        <v>134</v>
      </c>
      <c r="K125" s="38">
        <v>134</v>
      </c>
    </row>
    <row r="126" spans="1:11" ht="12.75">
      <c r="A126" s="51" t="s">
        <v>22</v>
      </c>
      <c r="B126" s="38">
        <v>100</v>
      </c>
      <c r="C126" s="38">
        <v>100</v>
      </c>
      <c r="D126" s="59">
        <v>0.3</v>
      </c>
      <c r="E126" s="59">
        <v>0.3</v>
      </c>
      <c r="F126" s="59">
        <v>0</v>
      </c>
      <c r="G126" s="59">
        <v>0</v>
      </c>
      <c r="H126" s="59">
        <v>33.2</v>
      </c>
      <c r="I126" s="59">
        <v>33.2</v>
      </c>
      <c r="J126" s="59">
        <v>45</v>
      </c>
      <c r="K126" s="59">
        <v>45</v>
      </c>
    </row>
    <row r="127" spans="1:11" ht="12.75">
      <c r="A127" s="45" t="s">
        <v>13</v>
      </c>
      <c r="B127" s="47"/>
      <c r="C127" s="47"/>
      <c r="D127" s="47">
        <f aca="true" t="shared" si="12" ref="D127:K127">SUM(D123:D126)</f>
        <v>16.099999999999998</v>
      </c>
      <c r="E127" s="47">
        <f t="shared" si="12"/>
        <v>17.05</v>
      </c>
      <c r="F127" s="47">
        <f t="shared" si="12"/>
        <v>14.45</v>
      </c>
      <c r="G127" s="47">
        <f t="shared" si="12"/>
        <v>16.349999999999998</v>
      </c>
      <c r="H127" s="47">
        <f t="shared" si="12"/>
        <v>80.6</v>
      </c>
      <c r="I127" s="47">
        <f t="shared" si="12"/>
        <v>86</v>
      </c>
      <c r="J127" s="47">
        <f t="shared" si="12"/>
        <v>409.75</v>
      </c>
      <c r="K127" s="47">
        <f t="shared" si="12"/>
        <v>422.5</v>
      </c>
    </row>
    <row r="128" spans="1:11" ht="12.75">
      <c r="A128" s="47" t="s">
        <v>14</v>
      </c>
      <c r="B128" s="90"/>
      <c r="C128" s="90"/>
      <c r="D128" s="90"/>
      <c r="E128" s="90"/>
      <c r="F128" s="90"/>
      <c r="G128" s="90"/>
      <c r="H128" s="90"/>
      <c r="I128" s="90"/>
      <c r="J128" s="90"/>
      <c r="K128" s="90"/>
    </row>
    <row r="129" spans="1:11" ht="39" customHeight="1">
      <c r="A129" s="37" t="s">
        <v>146</v>
      </c>
      <c r="B129" s="38">
        <v>75</v>
      </c>
      <c r="C129" s="38">
        <v>100</v>
      </c>
      <c r="D129" s="38">
        <v>2.62</v>
      </c>
      <c r="E129" s="38">
        <v>3.5</v>
      </c>
      <c r="F129" s="38">
        <v>6.45</v>
      </c>
      <c r="G129" s="38">
        <v>8.6</v>
      </c>
      <c r="H129" s="38">
        <v>2.92</v>
      </c>
      <c r="I129" s="38">
        <v>3.9</v>
      </c>
      <c r="J129" s="38">
        <v>81</v>
      </c>
      <c r="K129" s="38">
        <v>108</v>
      </c>
    </row>
    <row r="130" spans="1:11" ht="24.75" customHeight="1">
      <c r="A130" s="37" t="s">
        <v>112</v>
      </c>
      <c r="B130" s="38" t="s">
        <v>19</v>
      </c>
      <c r="C130" s="38" t="s">
        <v>19</v>
      </c>
      <c r="D130" s="38">
        <v>2.5</v>
      </c>
      <c r="E130" s="38">
        <v>2.5</v>
      </c>
      <c r="F130" s="38">
        <v>4.25</v>
      </c>
      <c r="G130" s="38">
        <v>4.25</v>
      </c>
      <c r="H130" s="38">
        <v>18.25</v>
      </c>
      <c r="I130" s="38">
        <v>18.25</v>
      </c>
      <c r="J130" s="38">
        <v>120</v>
      </c>
      <c r="K130" s="38">
        <v>120</v>
      </c>
    </row>
    <row r="131" spans="1:11" ht="25.5">
      <c r="A131" s="37" t="s">
        <v>113</v>
      </c>
      <c r="B131" s="38">
        <v>75</v>
      </c>
      <c r="C131" s="38">
        <v>75</v>
      </c>
      <c r="D131" s="38">
        <v>7.8</v>
      </c>
      <c r="E131" s="38">
        <v>7.8</v>
      </c>
      <c r="F131" s="38">
        <v>7.9</v>
      </c>
      <c r="G131" s="38">
        <v>7.9</v>
      </c>
      <c r="H131" s="38">
        <v>6.8</v>
      </c>
      <c r="I131" s="38">
        <v>6.8</v>
      </c>
      <c r="J131" s="38">
        <v>227</v>
      </c>
      <c r="K131" s="38">
        <v>227</v>
      </c>
    </row>
    <row r="132" spans="1:11" ht="12.75">
      <c r="A132" s="37" t="s">
        <v>26</v>
      </c>
      <c r="B132" s="38">
        <v>100</v>
      </c>
      <c r="C132" s="38">
        <v>150</v>
      </c>
      <c r="D132" s="38">
        <v>2.13</v>
      </c>
      <c r="E132" s="38">
        <v>3.2</v>
      </c>
      <c r="F132" s="38">
        <v>3.3</v>
      </c>
      <c r="G132" s="38">
        <v>4.95</v>
      </c>
      <c r="H132" s="38">
        <v>13.4</v>
      </c>
      <c r="I132" s="38">
        <v>20.1</v>
      </c>
      <c r="J132" s="38">
        <v>92</v>
      </c>
      <c r="K132" s="38">
        <v>138</v>
      </c>
    </row>
    <row r="133" spans="1:11" ht="28.5" customHeight="1">
      <c r="A133" s="37" t="s">
        <v>114</v>
      </c>
      <c r="B133" s="38">
        <v>200</v>
      </c>
      <c r="C133" s="38">
        <v>200</v>
      </c>
      <c r="D133" s="38">
        <v>0</v>
      </c>
      <c r="E133" s="38">
        <v>0</v>
      </c>
      <c r="F133" s="38">
        <v>0</v>
      </c>
      <c r="G133" s="38">
        <v>0</v>
      </c>
      <c r="H133" s="38">
        <v>7.3</v>
      </c>
      <c r="I133" s="38">
        <v>7.3</v>
      </c>
      <c r="J133" s="38">
        <v>32</v>
      </c>
      <c r="K133" s="38">
        <v>32</v>
      </c>
    </row>
    <row r="134" spans="1:11" ht="12.75">
      <c r="A134" s="51" t="s">
        <v>12</v>
      </c>
      <c r="B134" s="38">
        <v>20</v>
      </c>
      <c r="C134" s="38">
        <v>30</v>
      </c>
      <c r="D134" s="38">
        <v>2.2</v>
      </c>
      <c r="E134" s="38">
        <v>3.15</v>
      </c>
      <c r="F134" s="38">
        <v>0.25</v>
      </c>
      <c r="G134" s="38">
        <v>0.35</v>
      </c>
      <c r="H134" s="38">
        <v>12.2</v>
      </c>
      <c r="I134" s="38">
        <v>17.6</v>
      </c>
      <c r="J134" s="38">
        <v>63.75</v>
      </c>
      <c r="K134" s="38">
        <v>76.5</v>
      </c>
    </row>
    <row r="135" spans="1:11" ht="12.75">
      <c r="A135" s="45" t="s">
        <v>13</v>
      </c>
      <c r="B135" s="47"/>
      <c r="C135" s="47"/>
      <c r="D135" s="47">
        <f aca="true" t="shared" si="13" ref="D135:K135">SUM(D129:D134)</f>
        <v>17.25</v>
      </c>
      <c r="E135" s="47">
        <f t="shared" si="13"/>
        <v>20.15</v>
      </c>
      <c r="F135" s="47">
        <f t="shared" si="13"/>
        <v>22.150000000000002</v>
      </c>
      <c r="G135" s="47">
        <f t="shared" si="13"/>
        <v>26.05</v>
      </c>
      <c r="H135" s="47">
        <f t="shared" si="13"/>
        <v>60.870000000000005</v>
      </c>
      <c r="I135" s="47">
        <f t="shared" si="13"/>
        <v>73.94999999999999</v>
      </c>
      <c r="J135" s="47">
        <f t="shared" si="13"/>
        <v>615.75</v>
      </c>
      <c r="K135" s="47">
        <f t="shared" si="13"/>
        <v>701.5</v>
      </c>
    </row>
    <row r="136" spans="1:11" ht="12.75">
      <c r="A136" s="85"/>
      <c r="B136" s="85"/>
      <c r="C136" s="85"/>
      <c r="D136" s="47">
        <f aca="true" t="shared" si="14" ref="D136:K136">SUM(D127+D135)</f>
        <v>33.349999999999994</v>
      </c>
      <c r="E136" s="47">
        <f t="shared" si="14"/>
        <v>37.2</v>
      </c>
      <c r="F136" s="47">
        <f t="shared" si="14"/>
        <v>36.6</v>
      </c>
      <c r="G136" s="47">
        <f t="shared" si="14"/>
        <v>42.4</v>
      </c>
      <c r="H136" s="47">
        <f t="shared" si="14"/>
        <v>141.47</v>
      </c>
      <c r="I136" s="47">
        <f t="shared" si="14"/>
        <v>159.95</v>
      </c>
      <c r="J136" s="47">
        <f t="shared" si="14"/>
        <v>1025.5</v>
      </c>
      <c r="K136" s="47">
        <f t="shared" si="14"/>
        <v>1124</v>
      </c>
    </row>
    <row r="137" spans="1:11" ht="12.75">
      <c r="A137" s="68"/>
      <c r="B137" s="61" t="s">
        <v>7</v>
      </c>
      <c r="C137" s="61" t="s">
        <v>86</v>
      </c>
      <c r="D137" s="64"/>
      <c r="E137" s="64"/>
      <c r="F137" s="64"/>
      <c r="G137" s="64"/>
      <c r="H137" s="64"/>
      <c r="I137" s="64"/>
      <c r="J137" s="64"/>
      <c r="K137" s="64"/>
    </row>
    <row r="138" spans="1:11" ht="12.75">
      <c r="A138" s="52" t="s">
        <v>6</v>
      </c>
      <c r="B138" s="54">
        <v>0.206</v>
      </c>
      <c r="C138" s="54">
        <v>0.2</v>
      </c>
      <c r="D138" s="64"/>
      <c r="E138" s="64"/>
      <c r="F138" s="64"/>
      <c r="G138" s="64"/>
      <c r="H138" s="64"/>
      <c r="I138" s="64"/>
      <c r="J138" s="64"/>
      <c r="K138" s="64"/>
    </row>
    <row r="139" spans="1:11" ht="12.75">
      <c r="A139" s="47" t="s">
        <v>14</v>
      </c>
      <c r="B139" s="54">
        <v>0.343</v>
      </c>
      <c r="C139" s="54">
        <v>0.351</v>
      </c>
      <c r="D139" s="64"/>
      <c r="E139" s="64"/>
      <c r="F139" s="64"/>
      <c r="G139" s="64"/>
      <c r="H139" s="64"/>
      <c r="I139" s="64"/>
      <c r="J139" s="64"/>
      <c r="K139" s="64"/>
    </row>
    <row r="140" spans="1:11" ht="12.75">
      <c r="A140" s="47" t="s">
        <v>2</v>
      </c>
      <c r="B140" s="47">
        <v>1</v>
      </c>
      <c r="C140" s="47">
        <v>1</v>
      </c>
      <c r="D140" s="64"/>
      <c r="E140" s="64"/>
      <c r="F140" s="64"/>
      <c r="G140" s="64"/>
      <c r="H140" s="64"/>
      <c r="I140" s="64"/>
      <c r="J140" s="64"/>
      <c r="K140" s="64"/>
    </row>
    <row r="141" spans="1:11" ht="12.75">
      <c r="A141" s="47" t="s">
        <v>3</v>
      </c>
      <c r="B141" s="83">
        <f>F136/D136</f>
        <v>1.0974512743628189</v>
      </c>
      <c r="C141" s="83">
        <f>G136/E136</f>
        <v>1.139784946236559</v>
      </c>
      <c r="D141" s="64"/>
      <c r="E141" s="64"/>
      <c r="F141" s="64"/>
      <c r="G141" s="64"/>
      <c r="H141" s="64"/>
      <c r="I141" s="64"/>
      <c r="J141" s="64"/>
      <c r="K141" s="64"/>
    </row>
    <row r="142" spans="1:11" ht="12.75">
      <c r="A142" s="47" t="s">
        <v>4</v>
      </c>
      <c r="B142" s="83">
        <f>H136/D136</f>
        <v>4.241979010494753</v>
      </c>
      <c r="C142" s="83">
        <f>I136/E136</f>
        <v>4.299731182795698</v>
      </c>
      <c r="D142" s="64"/>
      <c r="E142" s="64"/>
      <c r="F142" s="64"/>
      <c r="G142" s="64"/>
      <c r="H142" s="64"/>
      <c r="I142" s="64"/>
      <c r="J142" s="64"/>
      <c r="K142" s="64"/>
    </row>
    <row r="143" spans="1:11" ht="12.75">
      <c r="A143" s="53"/>
      <c r="B143" s="67"/>
      <c r="C143" s="67"/>
      <c r="D143" s="64"/>
      <c r="E143" s="64"/>
      <c r="F143" s="64"/>
      <c r="G143" s="64"/>
      <c r="H143" s="64"/>
      <c r="I143" s="64"/>
      <c r="J143" s="64"/>
      <c r="K143" s="64"/>
    </row>
    <row r="144" spans="1:11" ht="12.75">
      <c r="A144" s="53"/>
      <c r="B144" s="67"/>
      <c r="C144" s="67"/>
      <c r="D144" s="64"/>
      <c r="E144" s="64"/>
      <c r="F144" s="64"/>
      <c r="G144" s="64"/>
      <c r="H144" s="64"/>
      <c r="I144" s="64"/>
      <c r="J144" s="64"/>
      <c r="K144" s="64"/>
    </row>
    <row r="145" spans="1:11" ht="12.75">
      <c r="A145" s="53"/>
      <c r="B145" s="67"/>
      <c r="C145" s="67"/>
      <c r="D145" s="64"/>
      <c r="E145" s="64"/>
      <c r="F145" s="64"/>
      <c r="G145" s="64"/>
      <c r="H145" s="64"/>
      <c r="I145" s="64"/>
      <c r="J145" s="64"/>
      <c r="K145" s="64"/>
    </row>
    <row r="146" spans="1:11" ht="12.7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</row>
    <row r="147" spans="1:11" ht="12.7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</row>
    <row r="148" spans="1:11" ht="22.5" customHeight="1">
      <c r="A148" s="56" t="s">
        <v>0</v>
      </c>
      <c r="B148" s="87" t="s">
        <v>1</v>
      </c>
      <c r="C148" s="87"/>
      <c r="D148" s="87" t="s">
        <v>2</v>
      </c>
      <c r="E148" s="87"/>
      <c r="F148" s="87" t="s">
        <v>3</v>
      </c>
      <c r="G148" s="87"/>
      <c r="H148" s="87" t="s">
        <v>4</v>
      </c>
      <c r="I148" s="87"/>
      <c r="J148" s="87" t="s">
        <v>5</v>
      </c>
      <c r="K148" s="87"/>
    </row>
    <row r="149" spans="1:11" ht="12.75">
      <c r="A149" s="86" t="s">
        <v>29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</row>
    <row r="150" spans="1:11" ht="12.75">
      <c r="A150" s="47" t="s">
        <v>6</v>
      </c>
      <c r="B150" s="61" t="s">
        <v>7</v>
      </c>
      <c r="C150" s="61" t="s">
        <v>86</v>
      </c>
      <c r="D150" s="61" t="s">
        <v>8</v>
      </c>
      <c r="E150" s="61" t="s">
        <v>87</v>
      </c>
      <c r="F150" s="61" t="s">
        <v>8</v>
      </c>
      <c r="G150" s="61" t="s">
        <v>87</v>
      </c>
      <c r="H150" s="61" t="s">
        <v>8</v>
      </c>
      <c r="I150" s="61" t="s">
        <v>87</v>
      </c>
      <c r="J150" s="61" t="s">
        <v>8</v>
      </c>
      <c r="K150" s="61" t="s">
        <v>87</v>
      </c>
    </row>
    <row r="151" spans="1:11" ht="12.75">
      <c r="A151" s="51" t="s">
        <v>140</v>
      </c>
      <c r="B151" s="38">
        <v>150</v>
      </c>
      <c r="C151" s="38">
        <v>200</v>
      </c>
      <c r="D151" s="38">
        <v>4.05</v>
      </c>
      <c r="E151" s="38">
        <v>5.4</v>
      </c>
      <c r="F151" s="38">
        <v>4.2</v>
      </c>
      <c r="G151" s="38">
        <v>14.9</v>
      </c>
      <c r="H151" s="38">
        <v>22.3</v>
      </c>
      <c r="I151" s="38">
        <v>29.7</v>
      </c>
      <c r="J151" s="38">
        <v>196.5</v>
      </c>
      <c r="K151" s="38">
        <v>262</v>
      </c>
    </row>
    <row r="152" spans="1:11" ht="12.75">
      <c r="A152" s="51" t="s">
        <v>115</v>
      </c>
      <c r="B152" s="38">
        <v>50</v>
      </c>
      <c r="C152" s="38">
        <v>50</v>
      </c>
      <c r="D152" s="38">
        <v>3.03</v>
      </c>
      <c r="E152" s="38">
        <v>3.03</v>
      </c>
      <c r="F152" s="38">
        <v>5.38</v>
      </c>
      <c r="G152" s="38">
        <v>5.38</v>
      </c>
      <c r="H152" s="38">
        <v>17.2</v>
      </c>
      <c r="I152" s="38">
        <v>17.2</v>
      </c>
      <c r="J152" s="38">
        <v>122</v>
      </c>
      <c r="K152" s="38">
        <v>122</v>
      </c>
    </row>
    <row r="153" spans="1:11" ht="25.5">
      <c r="A153" s="37" t="s">
        <v>78</v>
      </c>
      <c r="B153" s="38">
        <v>200</v>
      </c>
      <c r="C153" s="38">
        <v>200</v>
      </c>
      <c r="D153" s="38">
        <v>2.51</v>
      </c>
      <c r="E153" s="38">
        <v>2.51</v>
      </c>
      <c r="F153" s="38">
        <v>2.2</v>
      </c>
      <c r="G153" s="38">
        <v>2.2</v>
      </c>
      <c r="H153" s="38">
        <v>17.73</v>
      </c>
      <c r="I153" s="38">
        <v>17.73</v>
      </c>
      <c r="J153" s="38">
        <v>97.97</v>
      </c>
      <c r="K153" s="38">
        <v>97.97</v>
      </c>
    </row>
    <row r="154" spans="1:11" ht="12.75">
      <c r="A154" s="45" t="s">
        <v>13</v>
      </c>
      <c r="B154" s="47"/>
      <c r="C154" s="47"/>
      <c r="D154" s="47">
        <f aca="true" t="shared" si="15" ref="D154:K154">SUM(D151:D153)</f>
        <v>9.59</v>
      </c>
      <c r="E154" s="47">
        <f t="shared" si="15"/>
        <v>10.94</v>
      </c>
      <c r="F154" s="47">
        <f t="shared" si="15"/>
        <v>11.780000000000001</v>
      </c>
      <c r="G154" s="47">
        <f t="shared" si="15"/>
        <v>22.48</v>
      </c>
      <c r="H154" s="47">
        <f t="shared" si="15"/>
        <v>57.230000000000004</v>
      </c>
      <c r="I154" s="47">
        <f t="shared" si="15"/>
        <v>64.63</v>
      </c>
      <c r="J154" s="47">
        <f t="shared" si="15"/>
        <v>416.47</v>
      </c>
      <c r="K154" s="47">
        <f t="shared" si="15"/>
        <v>481.97</v>
      </c>
    </row>
    <row r="155" spans="1:11" ht="12.75">
      <c r="A155" s="47" t="s">
        <v>14</v>
      </c>
      <c r="B155" s="85"/>
      <c r="C155" s="85"/>
      <c r="D155" s="85"/>
      <c r="E155" s="85"/>
      <c r="F155" s="85"/>
      <c r="G155" s="85"/>
      <c r="H155" s="85"/>
      <c r="I155" s="85"/>
      <c r="J155" s="85"/>
      <c r="K155" s="85"/>
    </row>
    <row r="156" spans="1:11" ht="27" customHeight="1">
      <c r="A156" s="51" t="s">
        <v>116</v>
      </c>
      <c r="B156" s="48">
        <v>80</v>
      </c>
      <c r="C156" s="48">
        <v>100</v>
      </c>
      <c r="D156" s="48">
        <v>0.8</v>
      </c>
      <c r="E156" s="48">
        <v>1</v>
      </c>
      <c r="F156" s="48">
        <v>4.16</v>
      </c>
      <c r="G156" s="48">
        <v>5.2</v>
      </c>
      <c r="H156" s="48">
        <v>8.3</v>
      </c>
      <c r="I156" s="48">
        <v>10.4</v>
      </c>
      <c r="J156" s="48">
        <v>73.6</v>
      </c>
      <c r="K156" s="48">
        <v>92</v>
      </c>
    </row>
    <row r="157" spans="1:11" ht="25.5">
      <c r="A157" s="37" t="s">
        <v>101</v>
      </c>
      <c r="B157" s="44" t="s">
        <v>19</v>
      </c>
      <c r="C157" s="44" t="s">
        <v>19</v>
      </c>
      <c r="D157" s="38">
        <v>2.25</v>
      </c>
      <c r="E157" s="38">
        <v>2.25</v>
      </c>
      <c r="F157" s="38">
        <v>3</v>
      </c>
      <c r="G157" s="38">
        <v>3</v>
      </c>
      <c r="H157" s="38">
        <v>11</v>
      </c>
      <c r="I157" s="38">
        <v>11</v>
      </c>
      <c r="J157" s="38">
        <v>80</v>
      </c>
      <c r="K157" s="38">
        <v>80</v>
      </c>
    </row>
    <row r="158" spans="1:11" ht="25.5">
      <c r="A158" s="37" t="s">
        <v>34</v>
      </c>
      <c r="B158" s="38" t="s">
        <v>25</v>
      </c>
      <c r="C158" s="38" t="s">
        <v>25</v>
      </c>
      <c r="D158" s="38">
        <v>17.4</v>
      </c>
      <c r="E158" s="38">
        <v>17.4</v>
      </c>
      <c r="F158" s="38">
        <v>13.5</v>
      </c>
      <c r="G158" s="38">
        <v>13.5</v>
      </c>
      <c r="H158" s="38">
        <v>5.9</v>
      </c>
      <c r="I158" s="38">
        <v>5.9</v>
      </c>
      <c r="J158" s="38">
        <v>214.5</v>
      </c>
      <c r="K158" s="38">
        <v>214.5</v>
      </c>
    </row>
    <row r="159" spans="1:11" ht="12.75">
      <c r="A159" s="37" t="s">
        <v>99</v>
      </c>
      <c r="B159" s="38">
        <v>150</v>
      </c>
      <c r="C159" s="38">
        <v>150</v>
      </c>
      <c r="D159" s="38">
        <v>2.8</v>
      </c>
      <c r="E159" s="38">
        <v>2.8</v>
      </c>
      <c r="F159" s="38">
        <v>4.3</v>
      </c>
      <c r="G159" s="38">
        <v>4.3</v>
      </c>
      <c r="H159" s="38">
        <v>22.3</v>
      </c>
      <c r="I159" s="38">
        <v>22.3</v>
      </c>
      <c r="J159" s="38">
        <v>139.5</v>
      </c>
      <c r="K159" s="38" t="s">
        <v>100</v>
      </c>
    </row>
    <row r="160" spans="1:11" ht="12.75">
      <c r="A160" s="37" t="s">
        <v>17</v>
      </c>
      <c r="B160" s="38">
        <v>200</v>
      </c>
      <c r="C160" s="38">
        <v>200</v>
      </c>
      <c r="D160" s="38">
        <v>0.8</v>
      </c>
      <c r="E160" s="38">
        <v>0.8</v>
      </c>
      <c r="F160" s="38">
        <v>0.8</v>
      </c>
      <c r="G160" s="38">
        <v>0.8</v>
      </c>
      <c r="H160" s="38">
        <v>19.6</v>
      </c>
      <c r="I160" s="38">
        <v>19.6</v>
      </c>
      <c r="J160" s="38">
        <v>50</v>
      </c>
      <c r="K160" s="38">
        <v>50</v>
      </c>
    </row>
    <row r="161" spans="1:11" ht="12.75">
      <c r="A161" s="51" t="s">
        <v>12</v>
      </c>
      <c r="B161" s="38">
        <v>30</v>
      </c>
      <c r="C161" s="38">
        <v>40</v>
      </c>
      <c r="D161" s="38">
        <v>1.98</v>
      </c>
      <c r="E161" s="38">
        <v>2.64</v>
      </c>
      <c r="F161" s="38">
        <v>0.36</v>
      </c>
      <c r="G161" s="38">
        <v>0.48</v>
      </c>
      <c r="H161" s="38">
        <v>10.26</v>
      </c>
      <c r="I161" s="38">
        <v>13.68</v>
      </c>
      <c r="J161" s="38">
        <v>49.5</v>
      </c>
      <c r="K161" s="38">
        <v>66</v>
      </c>
    </row>
    <row r="162" spans="1:11" ht="12.75">
      <c r="A162" s="45" t="s">
        <v>13</v>
      </c>
      <c r="B162" s="47"/>
      <c r="C162" s="47"/>
      <c r="D162" s="47">
        <f aca="true" t="shared" si="16" ref="D162:K162">SUM(D156:D161)</f>
        <v>26.03</v>
      </c>
      <c r="E162" s="47">
        <f t="shared" si="16"/>
        <v>26.89</v>
      </c>
      <c r="F162" s="47">
        <f t="shared" si="16"/>
        <v>26.12</v>
      </c>
      <c r="G162" s="47">
        <f t="shared" si="16"/>
        <v>27.28</v>
      </c>
      <c r="H162" s="47">
        <f t="shared" si="16"/>
        <v>77.36</v>
      </c>
      <c r="I162" s="47">
        <f t="shared" si="16"/>
        <v>82.88</v>
      </c>
      <c r="J162" s="47">
        <f t="shared" si="16"/>
        <v>607.1</v>
      </c>
      <c r="K162" s="47">
        <f t="shared" si="16"/>
        <v>502.5</v>
      </c>
    </row>
    <row r="163" spans="1:11" ht="12.75">
      <c r="A163" s="85"/>
      <c r="B163" s="85"/>
      <c r="C163" s="85"/>
      <c r="D163" s="47">
        <f aca="true" t="shared" si="17" ref="D163:K163">SUM(D154+D162)</f>
        <v>35.620000000000005</v>
      </c>
      <c r="E163" s="47">
        <f t="shared" si="17"/>
        <v>37.83</v>
      </c>
      <c r="F163" s="47">
        <f t="shared" si="17"/>
        <v>37.900000000000006</v>
      </c>
      <c r="G163" s="47">
        <f t="shared" si="17"/>
        <v>49.760000000000005</v>
      </c>
      <c r="H163" s="47">
        <f t="shared" si="17"/>
        <v>134.59</v>
      </c>
      <c r="I163" s="47">
        <f t="shared" si="17"/>
        <v>147.51</v>
      </c>
      <c r="J163" s="47">
        <f t="shared" si="17"/>
        <v>1023.57</v>
      </c>
      <c r="K163" s="47">
        <f t="shared" si="17"/>
        <v>984.47</v>
      </c>
    </row>
    <row r="164" spans="1:11" ht="12.75">
      <c r="A164" s="52"/>
      <c r="B164" s="61" t="s">
        <v>7</v>
      </c>
      <c r="C164" s="61" t="s">
        <v>86</v>
      </c>
      <c r="D164" s="53"/>
      <c r="E164" s="53"/>
      <c r="F164" s="53"/>
      <c r="G164" s="53"/>
      <c r="H164" s="53"/>
      <c r="I164" s="53"/>
      <c r="J164" s="53"/>
      <c r="K164" s="53"/>
    </row>
    <row r="165" spans="1:11" ht="12.75">
      <c r="A165" s="52" t="s">
        <v>6</v>
      </c>
      <c r="B165" s="54">
        <v>0.235</v>
      </c>
      <c r="C165" s="54">
        <v>0.212</v>
      </c>
      <c r="D165" s="53"/>
      <c r="E165" s="53"/>
      <c r="F165" s="53"/>
      <c r="G165" s="53"/>
      <c r="H165" s="53"/>
      <c r="I165" s="53"/>
      <c r="J165" s="53"/>
      <c r="K165" s="53"/>
    </row>
    <row r="166" spans="1:11" ht="12.75">
      <c r="A166" s="47" t="s">
        <v>14</v>
      </c>
      <c r="B166" s="54">
        <v>0.314</v>
      </c>
      <c r="C166" s="54">
        <v>0.337</v>
      </c>
      <c r="D166" s="53"/>
      <c r="E166" s="53"/>
      <c r="F166" s="53"/>
      <c r="G166" s="53"/>
      <c r="H166" s="53"/>
      <c r="I166" s="53"/>
      <c r="J166" s="53"/>
      <c r="K166" s="53"/>
    </row>
    <row r="167" spans="1:11" ht="12.75">
      <c r="A167" s="47" t="s">
        <v>2</v>
      </c>
      <c r="B167" s="47">
        <v>1</v>
      </c>
      <c r="C167" s="47">
        <v>1</v>
      </c>
      <c r="D167" s="53"/>
      <c r="E167" s="53"/>
      <c r="F167" s="53"/>
      <c r="G167" s="53"/>
      <c r="H167" s="53"/>
      <c r="I167" s="53"/>
      <c r="J167" s="53"/>
      <c r="K167" s="53"/>
    </row>
    <row r="168" spans="1:11" ht="12.75">
      <c r="A168" s="47" t="s">
        <v>3</v>
      </c>
      <c r="B168" s="83">
        <f>F163/D163</f>
        <v>1.064008983717013</v>
      </c>
      <c r="C168" s="83">
        <f>G163/E163</f>
        <v>1.315358181337563</v>
      </c>
      <c r="D168" s="53"/>
      <c r="E168" s="53"/>
      <c r="F168" s="53"/>
      <c r="G168" s="53"/>
      <c r="H168" s="53"/>
      <c r="I168" s="53"/>
      <c r="J168" s="53"/>
      <c r="K168" s="53"/>
    </row>
    <row r="169" spans="1:11" ht="12.75">
      <c r="A169" s="47" t="s">
        <v>4</v>
      </c>
      <c r="B169" s="83">
        <v>4</v>
      </c>
      <c r="C169" s="83">
        <f>I163/E163</f>
        <v>3.8992862807295796</v>
      </c>
      <c r="D169" s="53"/>
      <c r="E169" s="53"/>
      <c r="F169" s="53"/>
      <c r="G169" s="53"/>
      <c r="H169" s="53"/>
      <c r="I169" s="53"/>
      <c r="J169" s="53"/>
      <c r="K169" s="53"/>
    </row>
    <row r="170" spans="1:11" ht="12.75">
      <c r="A170" s="70"/>
      <c r="B170" s="53"/>
      <c r="C170" s="53"/>
      <c r="D170" s="53"/>
      <c r="E170" s="53"/>
      <c r="F170" s="53"/>
      <c r="G170" s="53"/>
      <c r="H170" s="53"/>
      <c r="I170" s="53"/>
      <c r="J170" s="53"/>
      <c r="K170" s="53"/>
    </row>
    <row r="171" spans="1:11" ht="12.75">
      <c r="A171" s="70"/>
      <c r="B171" s="53"/>
      <c r="C171" s="53"/>
      <c r="D171" s="53"/>
      <c r="E171" s="53"/>
      <c r="F171" s="53"/>
      <c r="G171" s="53"/>
      <c r="H171" s="53"/>
      <c r="I171" s="53"/>
      <c r="J171" s="53"/>
      <c r="K171" s="53"/>
    </row>
    <row r="172" spans="1:11" ht="12.75">
      <c r="A172" s="70"/>
      <c r="B172" s="53"/>
      <c r="C172" s="53"/>
      <c r="D172" s="53"/>
      <c r="E172" s="53"/>
      <c r="F172" s="53"/>
      <c r="G172" s="53"/>
      <c r="H172" s="53"/>
      <c r="I172" s="53"/>
      <c r="J172" s="53"/>
      <c r="K172" s="53"/>
    </row>
    <row r="173" spans="1:11" ht="12.75">
      <c r="A173" s="70"/>
      <c r="B173" s="53"/>
      <c r="C173" s="53"/>
      <c r="D173" s="53"/>
      <c r="E173" s="53"/>
      <c r="F173" s="53"/>
      <c r="G173" s="53"/>
      <c r="H173" s="53"/>
      <c r="I173" s="53"/>
      <c r="J173" s="53"/>
      <c r="K173" s="53"/>
    </row>
    <row r="174" spans="1:11" ht="12.75">
      <c r="A174" s="70"/>
      <c r="B174" s="53"/>
      <c r="C174" s="53"/>
      <c r="D174" s="53"/>
      <c r="E174" s="53"/>
      <c r="F174" s="53"/>
      <c r="G174" s="53"/>
      <c r="H174" s="53"/>
      <c r="I174" s="53"/>
      <c r="J174" s="53"/>
      <c r="K174" s="53"/>
    </row>
    <row r="175" spans="1:11" ht="12.7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</row>
    <row r="176" spans="1:11" ht="12.7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</row>
    <row r="177" spans="1:11" ht="13.5" customHeight="1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</row>
    <row r="178" spans="1:11" ht="26.25" customHeight="1">
      <c r="A178" s="56" t="s">
        <v>0</v>
      </c>
      <c r="B178" s="87" t="s">
        <v>1</v>
      </c>
      <c r="C178" s="87"/>
      <c r="D178" s="87" t="s">
        <v>2</v>
      </c>
      <c r="E178" s="87"/>
      <c r="F178" s="87" t="s">
        <v>3</v>
      </c>
      <c r="G178" s="87"/>
      <c r="H178" s="87" t="s">
        <v>4</v>
      </c>
      <c r="I178" s="87"/>
      <c r="J178" s="87" t="s">
        <v>5</v>
      </c>
      <c r="K178" s="87"/>
    </row>
    <row r="179" spans="1:11" ht="12.75">
      <c r="A179" s="86" t="s">
        <v>30</v>
      </c>
      <c r="B179" s="86"/>
      <c r="C179" s="86"/>
      <c r="D179" s="86"/>
      <c r="E179" s="86"/>
      <c r="F179" s="86"/>
      <c r="G179" s="86"/>
      <c r="H179" s="86"/>
      <c r="I179" s="86"/>
      <c r="J179" s="86"/>
      <c r="K179" s="86"/>
    </row>
    <row r="180" spans="1:11" ht="26.25" customHeight="1">
      <c r="A180" s="47" t="s">
        <v>6</v>
      </c>
      <c r="B180" s="61" t="s">
        <v>7</v>
      </c>
      <c r="C180" s="61" t="s">
        <v>86</v>
      </c>
      <c r="D180" s="61" t="s">
        <v>8</v>
      </c>
      <c r="E180" s="61" t="s">
        <v>87</v>
      </c>
      <c r="F180" s="61" t="s">
        <v>8</v>
      </c>
      <c r="G180" s="61" t="s">
        <v>87</v>
      </c>
      <c r="H180" s="61" t="s">
        <v>8</v>
      </c>
      <c r="I180" s="61" t="s">
        <v>87</v>
      </c>
      <c r="J180" s="61" t="s">
        <v>8</v>
      </c>
      <c r="K180" s="61" t="s">
        <v>87</v>
      </c>
    </row>
    <row r="181" spans="1:11" ht="25.5">
      <c r="A181" s="37" t="s">
        <v>118</v>
      </c>
      <c r="B181" s="44" t="s">
        <v>94</v>
      </c>
      <c r="C181" s="44" t="s">
        <v>74</v>
      </c>
      <c r="D181" s="38">
        <v>21</v>
      </c>
      <c r="E181" s="38">
        <v>28</v>
      </c>
      <c r="F181" s="38">
        <v>13.5</v>
      </c>
      <c r="G181" s="38">
        <v>18</v>
      </c>
      <c r="H181" s="38">
        <v>20.7</v>
      </c>
      <c r="I181" s="38">
        <v>27.6</v>
      </c>
      <c r="J181" s="38">
        <v>288</v>
      </c>
      <c r="K181" s="38">
        <v>384</v>
      </c>
    </row>
    <row r="182" spans="1:11" ht="12.75">
      <c r="A182" s="37" t="s">
        <v>23</v>
      </c>
      <c r="B182" s="38">
        <v>200</v>
      </c>
      <c r="C182" s="38">
        <v>200</v>
      </c>
      <c r="D182" s="38">
        <v>3.6</v>
      </c>
      <c r="E182" s="38">
        <v>3.6</v>
      </c>
      <c r="F182" s="38">
        <v>2.8</v>
      </c>
      <c r="G182" s="38">
        <v>2.8</v>
      </c>
      <c r="H182" s="38">
        <v>23.4</v>
      </c>
      <c r="I182" s="38">
        <v>23.4</v>
      </c>
      <c r="J182" s="38">
        <v>134</v>
      </c>
      <c r="K182" s="38">
        <v>134</v>
      </c>
    </row>
    <row r="183" spans="1:11" ht="12.75">
      <c r="A183" s="45" t="s">
        <v>13</v>
      </c>
      <c r="B183" s="47"/>
      <c r="C183" s="47"/>
      <c r="D183" s="47">
        <f aca="true" t="shared" si="18" ref="D183:K183">SUM(D181:D182)</f>
        <v>24.6</v>
      </c>
      <c r="E183" s="47">
        <f t="shared" si="18"/>
        <v>31.6</v>
      </c>
      <c r="F183" s="47">
        <f t="shared" si="18"/>
        <v>16.3</v>
      </c>
      <c r="G183" s="47">
        <f t="shared" si="18"/>
        <v>20.8</v>
      </c>
      <c r="H183" s="47">
        <f t="shared" si="18"/>
        <v>44.099999999999994</v>
      </c>
      <c r="I183" s="47">
        <f t="shared" si="18"/>
        <v>51</v>
      </c>
      <c r="J183" s="47">
        <f t="shared" si="18"/>
        <v>422</v>
      </c>
      <c r="K183" s="47">
        <f t="shared" si="18"/>
        <v>518</v>
      </c>
    </row>
    <row r="184" spans="1:11" ht="12.75">
      <c r="A184" s="47" t="s">
        <v>14</v>
      </c>
      <c r="B184" s="85"/>
      <c r="C184" s="85"/>
      <c r="D184" s="85"/>
      <c r="E184" s="85"/>
      <c r="F184" s="85"/>
      <c r="G184" s="85"/>
      <c r="H184" s="85"/>
      <c r="I184" s="85"/>
      <c r="J184" s="85"/>
      <c r="K184" s="85"/>
    </row>
    <row r="185" spans="1:11" ht="29.25" customHeight="1">
      <c r="A185" s="51" t="s">
        <v>119</v>
      </c>
      <c r="B185" s="48">
        <v>75</v>
      </c>
      <c r="C185" s="48">
        <v>100</v>
      </c>
      <c r="D185" s="48">
        <v>0.87</v>
      </c>
      <c r="E185" s="48">
        <v>1.16</v>
      </c>
      <c r="F185" s="48">
        <v>6.81</v>
      </c>
      <c r="G185" s="48">
        <v>9.08</v>
      </c>
      <c r="H185" s="48">
        <v>9.39</v>
      </c>
      <c r="I185" s="48">
        <v>12.52</v>
      </c>
      <c r="J185" s="48">
        <v>102.25</v>
      </c>
      <c r="K185" s="48">
        <v>136.34</v>
      </c>
    </row>
    <row r="186" spans="1:11" ht="25.5">
      <c r="A186" s="37" t="s">
        <v>120</v>
      </c>
      <c r="B186" s="38">
        <v>250</v>
      </c>
      <c r="C186" s="38">
        <v>250</v>
      </c>
      <c r="D186" s="38">
        <v>2.75</v>
      </c>
      <c r="E186" s="38">
        <v>2.75</v>
      </c>
      <c r="F186" s="38">
        <v>4.25</v>
      </c>
      <c r="G186" s="38">
        <v>4.25</v>
      </c>
      <c r="H186" s="38">
        <v>19.25</v>
      </c>
      <c r="I186" s="38">
        <v>19.25</v>
      </c>
      <c r="J186" s="38">
        <v>125</v>
      </c>
      <c r="K186" s="38">
        <v>125</v>
      </c>
    </row>
    <row r="187" spans="1:11" ht="12.75">
      <c r="A187" s="37" t="s">
        <v>121</v>
      </c>
      <c r="B187" s="44">
        <v>75</v>
      </c>
      <c r="C187" s="44">
        <v>75</v>
      </c>
      <c r="D187" s="38">
        <v>6.5</v>
      </c>
      <c r="E187" s="38">
        <v>6.5</v>
      </c>
      <c r="F187" s="38">
        <v>13.44</v>
      </c>
      <c r="G187" s="38">
        <v>13.44</v>
      </c>
      <c r="H187" s="38">
        <v>6.57</v>
      </c>
      <c r="I187" s="38">
        <v>6.57</v>
      </c>
      <c r="J187" s="38">
        <v>175.2</v>
      </c>
      <c r="K187" s="38">
        <v>175.2</v>
      </c>
    </row>
    <row r="188" spans="1:12" s="36" customFormat="1" ht="25.5">
      <c r="A188" s="37" t="s">
        <v>124</v>
      </c>
      <c r="B188" s="38">
        <v>125</v>
      </c>
      <c r="C188" s="38">
        <v>125</v>
      </c>
      <c r="D188" s="38">
        <v>2.6</v>
      </c>
      <c r="E188" s="38">
        <v>2.6</v>
      </c>
      <c r="F188" s="38">
        <v>7.3</v>
      </c>
      <c r="G188" s="38">
        <v>7.3</v>
      </c>
      <c r="H188" s="38">
        <v>18.5</v>
      </c>
      <c r="I188" s="38">
        <v>18.5</v>
      </c>
      <c r="J188" s="38">
        <v>150</v>
      </c>
      <c r="K188" s="38">
        <v>150</v>
      </c>
      <c r="L188" s="39"/>
    </row>
    <row r="189" spans="1:11" ht="21.75" customHeight="1">
      <c r="A189" s="37" t="s">
        <v>21</v>
      </c>
      <c r="B189" s="38">
        <v>200</v>
      </c>
      <c r="C189" s="38">
        <v>200</v>
      </c>
      <c r="D189" s="38">
        <v>0.6</v>
      </c>
      <c r="E189" s="38">
        <v>0.6</v>
      </c>
      <c r="F189" s="38">
        <v>0</v>
      </c>
      <c r="G189" s="38">
        <v>0</v>
      </c>
      <c r="H189" s="38">
        <v>25.2</v>
      </c>
      <c r="I189" s="38">
        <v>25.2</v>
      </c>
      <c r="J189" s="38">
        <v>100</v>
      </c>
      <c r="K189" s="38">
        <v>100</v>
      </c>
    </row>
    <row r="190" spans="1:11" ht="12.75">
      <c r="A190" s="51" t="s">
        <v>12</v>
      </c>
      <c r="B190" s="38">
        <v>40</v>
      </c>
      <c r="C190" s="38">
        <v>50</v>
      </c>
      <c r="D190" s="38">
        <v>2.64</v>
      </c>
      <c r="E190" s="38">
        <v>3.3</v>
      </c>
      <c r="F190" s="38">
        <v>0.48</v>
      </c>
      <c r="G190" s="38">
        <v>0.6</v>
      </c>
      <c r="H190" s="38">
        <v>13.68</v>
      </c>
      <c r="I190" s="38">
        <v>17.1</v>
      </c>
      <c r="J190" s="38">
        <v>66</v>
      </c>
      <c r="K190" s="38">
        <v>82.5</v>
      </c>
    </row>
    <row r="191" spans="1:11" ht="12.75">
      <c r="A191" s="45" t="s">
        <v>13</v>
      </c>
      <c r="B191" s="47"/>
      <c r="C191" s="47"/>
      <c r="D191" s="47">
        <f aca="true" t="shared" si="19" ref="D191:K191">SUM(D185:D190)</f>
        <v>15.96</v>
      </c>
      <c r="E191" s="47">
        <f t="shared" si="19"/>
        <v>16.91</v>
      </c>
      <c r="F191" s="47">
        <f t="shared" si="19"/>
        <v>32.28</v>
      </c>
      <c r="G191" s="47">
        <f t="shared" si="19"/>
        <v>34.67</v>
      </c>
      <c r="H191" s="47">
        <f t="shared" si="19"/>
        <v>92.59</v>
      </c>
      <c r="I191" s="47">
        <f t="shared" si="19"/>
        <v>99.14000000000001</v>
      </c>
      <c r="J191" s="47">
        <f t="shared" si="19"/>
        <v>718.45</v>
      </c>
      <c r="K191" s="47">
        <f t="shared" si="19"/>
        <v>769.04</v>
      </c>
    </row>
    <row r="192" spans="1:11" ht="12.75">
      <c r="A192" s="85"/>
      <c r="B192" s="85"/>
      <c r="C192" s="85"/>
      <c r="D192" s="47">
        <f aca="true" t="shared" si="20" ref="D192:K192">SUM(D183+D191)</f>
        <v>40.56</v>
      </c>
      <c r="E192" s="47">
        <f t="shared" si="20"/>
        <v>48.510000000000005</v>
      </c>
      <c r="F192" s="47">
        <f t="shared" si="20"/>
        <v>48.58</v>
      </c>
      <c r="G192" s="47">
        <f t="shared" si="20"/>
        <v>55.47</v>
      </c>
      <c r="H192" s="47">
        <f t="shared" si="20"/>
        <v>136.69</v>
      </c>
      <c r="I192" s="47">
        <f t="shared" si="20"/>
        <v>150.14000000000001</v>
      </c>
      <c r="J192" s="47">
        <f t="shared" si="20"/>
        <v>1140.45</v>
      </c>
      <c r="K192" s="47">
        <f t="shared" si="20"/>
        <v>1287.04</v>
      </c>
    </row>
    <row r="193" spans="1:11" ht="12.75">
      <c r="A193" s="52"/>
      <c r="B193" s="61" t="s">
        <v>7</v>
      </c>
      <c r="C193" s="61" t="s">
        <v>86</v>
      </c>
      <c r="D193" s="64"/>
      <c r="E193" s="64"/>
      <c r="F193" s="64"/>
      <c r="G193" s="64"/>
      <c r="H193" s="64"/>
      <c r="I193" s="64"/>
      <c r="J193" s="64"/>
      <c r="K193" s="64"/>
    </row>
    <row r="194" spans="1:11" ht="12.75">
      <c r="A194" s="52" t="s">
        <v>6</v>
      </c>
      <c r="B194" s="54">
        <v>0.257</v>
      </c>
      <c r="C194" s="54">
        <v>0.25</v>
      </c>
      <c r="D194" s="64"/>
      <c r="E194" s="64"/>
      <c r="F194" s="64"/>
      <c r="G194" s="64"/>
      <c r="H194" s="64"/>
      <c r="I194" s="64"/>
      <c r="J194" s="64"/>
      <c r="K194" s="64"/>
    </row>
    <row r="195" spans="1:11" ht="12.75">
      <c r="A195" s="47" t="s">
        <v>14</v>
      </c>
      <c r="B195" s="54">
        <v>0.292</v>
      </c>
      <c r="C195" s="54">
        <v>0.3</v>
      </c>
      <c r="D195" s="64"/>
      <c r="E195" s="64"/>
      <c r="F195" s="64"/>
      <c r="G195" s="64"/>
      <c r="H195" s="64"/>
      <c r="I195" s="64"/>
      <c r="J195" s="64"/>
      <c r="K195" s="64"/>
    </row>
    <row r="196" spans="1:11" ht="12.75">
      <c r="A196" s="47" t="s">
        <v>2</v>
      </c>
      <c r="B196" s="47">
        <v>1</v>
      </c>
      <c r="C196" s="47">
        <v>1</v>
      </c>
      <c r="D196" s="64"/>
      <c r="E196" s="64"/>
      <c r="F196" s="64"/>
      <c r="G196" s="64"/>
      <c r="H196" s="64"/>
      <c r="I196" s="64"/>
      <c r="J196" s="64"/>
      <c r="K196" s="64"/>
    </row>
    <row r="197" spans="1:11" ht="12.75">
      <c r="A197" s="47" t="s">
        <v>3</v>
      </c>
      <c r="B197" s="83">
        <f>F192/D192</f>
        <v>1.197731755424063</v>
      </c>
      <c r="C197" s="83">
        <f>G192/E192</f>
        <v>1.1434755720470005</v>
      </c>
      <c r="D197" s="64"/>
      <c r="E197" s="64"/>
      <c r="F197" s="64"/>
      <c r="G197" s="64"/>
      <c r="H197" s="64"/>
      <c r="I197" s="64"/>
      <c r="J197" s="64"/>
      <c r="K197" s="64"/>
    </row>
    <row r="198" spans="1:11" ht="12.75">
      <c r="A198" s="47" t="s">
        <v>4</v>
      </c>
      <c r="B198" s="83">
        <f>H192/D192</f>
        <v>3.3700690335305716</v>
      </c>
      <c r="C198" s="83">
        <f>I192/E192</f>
        <v>3.0950319521748093</v>
      </c>
      <c r="D198" s="64"/>
      <c r="E198" s="64"/>
      <c r="F198" s="64"/>
      <c r="G198" s="64"/>
      <c r="H198" s="64"/>
      <c r="I198" s="64"/>
      <c r="J198" s="64"/>
      <c r="K198" s="64"/>
    </row>
    <row r="199" spans="1:11" ht="12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</row>
    <row r="200" spans="1:11" ht="12.7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</row>
    <row r="201" spans="1:11" ht="12.7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</row>
    <row r="202" spans="1:11" ht="12.7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</row>
    <row r="203" spans="1:11" ht="12.7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</row>
    <row r="204" spans="1:11" ht="12.7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</row>
    <row r="205" spans="1:11" ht="12.7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</row>
    <row r="206" spans="1:11" ht="12.7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</row>
    <row r="207" spans="1:11" ht="12.7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</row>
    <row r="208" spans="1:11" ht="16.5" thickBot="1">
      <c r="A208" s="71"/>
      <c r="B208" s="55"/>
      <c r="C208" s="55"/>
      <c r="D208" s="55"/>
      <c r="E208" s="55"/>
      <c r="F208" s="55"/>
      <c r="G208" s="55"/>
      <c r="H208" s="55"/>
      <c r="I208" s="55"/>
      <c r="J208" s="55"/>
      <c r="K208" s="55"/>
    </row>
    <row r="209" spans="1:11" ht="28.5" customHeight="1">
      <c r="A209" s="72" t="s">
        <v>0</v>
      </c>
      <c r="B209" s="88" t="s">
        <v>1</v>
      </c>
      <c r="C209" s="89"/>
      <c r="D209" s="88" t="s">
        <v>2</v>
      </c>
      <c r="E209" s="89"/>
      <c r="F209" s="88" t="s">
        <v>3</v>
      </c>
      <c r="G209" s="89"/>
      <c r="H209" s="88" t="s">
        <v>4</v>
      </c>
      <c r="I209" s="89"/>
      <c r="J209" s="88" t="s">
        <v>5</v>
      </c>
      <c r="K209" s="89"/>
    </row>
    <row r="210" spans="1:11" ht="12.75">
      <c r="A210" s="86" t="s">
        <v>31</v>
      </c>
      <c r="B210" s="86"/>
      <c r="C210" s="86"/>
      <c r="D210" s="86"/>
      <c r="E210" s="86"/>
      <c r="F210" s="86"/>
      <c r="G210" s="86"/>
      <c r="H210" s="86"/>
      <c r="I210" s="86"/>
      <c r="J210" s="86"/>
      <c r="K210" s="86"/>
    </row>
    <row r="211" spans="1:11" ht="12.75">
      <c r="A211" s="47" t="s">
        <v>6</v>
      </c>
      <c r="B211" s="61" t="s">
        <v>7</v>
      </c>
      <c r="C211" s="61" t="s">
        <v>86</v>
      </c>
      <c r="D211" s="61" t="s">
        <v>8</v>
      </c>
      <c r="E211" s="61" t="s">
        <v>87</v>
      </c>
      <c r="F211" s="61" t="s">
        <v>8</v>
      </c>
      <c r="G211" s="61" t="s">
        <v>87</v>
      </c>
      <c r="H211" s="61" t="s">
        <v>8</v>
      </c>
      <c r="I211" s="61" t="s">
        <v>87</v>
      </c>
      <c r="J211" s="61" t="s">
        <v>89</v>
      </c>
      <c r="K211" s="61" t="s">
        <v>87</v>
      </c>
    </row>
    <row r="212" spans="1:11" ht="12.75">
      <c r="A212" s="73" t="s">
        <v>141</v>
      </c>
      <c r="B212" s="43">
        <v>50</v>
      </c>
      <c r="C212" s="43">
        <v>60</v>
      </c>
      <c r="D212" s="43">
        <v>9.55</v>
      </c>
      <c r="E212" s="43">
        <v>11.5</v>
      </c>
      <c r="F212" s="43">
        <v>8</v>
      </c>
      <c r="G212" s="43">
        <v>9.6</v>
      </c>
      <c r="H212" s="43">
        <v>2.25</v>
      </c>
      <c r="I212" s="43">
        <v>2.7</v>
      </c>
      <c r="J212" s="43">
        <v>77</v>
      </c>
      <c r="K212" s="43">
        <v>92.4</v>
      </c>
    </row>
    <row r="213" spans="1:11" ht="12.75">
      <c r="A213" s="73" t="s">
        <v>26</v>
      </c>
      <c r="B213" s="43">
        <v>100</v>
      </c>
      <c r="C213" s="43">
        <v>150</v>
      </c>
      <c r="D213" s="43">
        <v>2.13</v>
      </c>
      <c r="E213" s="43">
        <v>3.2</v>
      </c>
      <c r="F213" s="43">
        <v>3.3</v>
      </c>
      <c r="G213" s="43">
        <v>4.95</v>
      </c>
      <c r="H213" s="43">
        <v>13.4</v>
      </c>
      <c r="I213" s="43">
        <v>20.1</v>
      </c>
      <c r="J213" s="43">
        <v>92</v>
      </c>
      <c r="K213" s="43">
        <v>138</v>
      </c>
    </row>
    <row r="214" spans="1:11" ht="12.75">
      <c r="A214" s="37" t="s">
        <v>16</v>
      </c>
      <c r="B214" s="38">
        <v>30</v>
      </c>
      <c r="C214" s="38">
        <v>40</v>
      </c>
      <c r="D214" s="38">
        <v>2.43</v>
      </c>
      <c r="E214" s="38">
        <v>3.24</v>
      </c>
      <c r="F214" s="38">
        <v>0.3</v>
      </c>
      <c r="G214" s="38">
        <v>0.4</v>
      </c>
      <c r="H214" s="38">
        <v>14.64</v>
      </c>
      <c r="I214" s="38">
        <v>19.52</v>
      </c>
      <c r="J214" s="38">
        <v>72.6</v>
      </c>
      <c r="K214" s="38">
        <v>96.8</v>
      </c>
    </row>
    <row r="215" spans="1:11" ht="15.75" customHeight="1">
      <c r="A215" s="69" t="s">
        <v>12</v>
      </c>
      <c r="B215" s="38">
        <v>20</v>
      </c>
      <c r="C215" s="38">
        <v>40</v>
      </c>
      <c r="D215" s="38">
        <v>1.32</v>
      </c>
      <c r="E215" s="38">
        <v>2.64</v>
      </c>
      <c r="F215" s="38">
        <v>0.24</v>
      </c>
      <c r="G215" s="38">
        <v>0.48</v>
      </c>
      <c r="H215" s="38">
        <v>6.84</v>
      </c>
      <c r="I215" s="38">
        <v>13.68</v>
      </c>
      <c r="J215" s="38">
        <v>33</v>
      </c>
      <c r="K215" s="38">
        <v>66</v>
      </c>
    </row>
    <row r="216" spans="1:11" ht="12.75">
      <c r="A216" s="37" t="s">
        <v>10</v>
      </c>
      <c r="B216" s="44" t="s">
        <v>11</v>
      </c>
      <c r="C216" s="44" t="s">
        <v>11</v>
      </c>
      <c r="D216" s="38">
        <v>0.2</v>
      </c>
      <c r="E216" s="38">
        <v>0.2</v>
      </c>
      <c r="F216" s="38">
        <v>0.06</v>
      </c>
      <c r="G216" s="38">
        <v>0.06</v>
      </c>
      <c r="H216" s="38">
        <v>15</v>
      </c>
      <c r="I216" s="38">
        <v>15</v>
      </c>
      <c r="J216" s="38">
        <v>56</v>
      </c>
      <c r="K216" s="38">
        <v>56</v>
      </c>
    </row>
    <row r="217" spans="1:11" ht="12.75">
      <c r="A217" s="45" t="s">
        <v>13</v>
      </c>
      <c r="B217" s="46"/>
      <c r="C217" s="46"/>
      <c r="D217" s="46">
        <f aca="true" t="shared" si="21" ref="D217:K217">SUM(D212:D216)</f>
        <v>15.629999999999999</v>
      </c>
      <c r="E217" s="46">
        <f t="shared" si="21"/>
        <v>20.779999999999998</v>
      </c>
      <c r="F217" s="46">
        <f t="shared" si="21"/>
        <v>11.900000000000002</v>
      </c>
      <c r="G217" s="46">
        <f t="shared" si="21"/>
        <v>15.490000000000002</v>
      </c>
      <c r="H217" s="46">
        <f t="shared" si="21"/>
        <v>52.129999999999995</v>
      </c>
      <c r="I217" s="46">
        <f t="shared" si="21"/>
        <v>71</v>
      </c>
      <c r="J217" s="46">
        <f t="shared" si="21"/>
        <v>330.6</v>
      </c>
      <c r="K217" s="46">
        <f t="shared" si="21"/>
        <v>449.2</v>
      </c>
    </row>
    <row r="218" spans="1:11" ht="12.75">
      <c r="A218" s="47" t="s">
        <v>14</v>
      </c>
      <c r="B218" s="84"/>
      <c r="C218" s="84"/>
      <c r="D218" s="84"/>
      <c r="E218" s="84"/>
      <c r="F218" s="84"/>
      <c r="G218" s="84"/>
      <c r="H218" s="84"/>
      <c r="I218" s="84"/>
      <c r="J218" s="84"/>
      <c r="K218" s="84"/>
    </row>
    <row r="219" spans="1:11" ht="38.25">
      <c r="A219" s="37" t="s">
        <v>144</v>
      </c>
      <c r="B219" s="48">
        <v>60</v>
      </c>
      <c r="C219" s="48">
        <v>80</v>
      </c>
      <c r="D219" s="48">
        <v>1.32</v>
      </c>
      <c r="E219" s="48">
        <v>1.76</v>
      </c>
      <c r="F219" s="48">
        <v>0.24</v>
      </c>
      <c r="G219" s="48">
        <v>0.32</v>
      </c>
      <c r="H219" s="48">
        <v>6.72</v>
      </c>
      <c r="I219" s="48">
        <v>8.96</v>
      </c>
      <c r="J219" s="48">
        <v>34.2</v>
      </c>
      <c r="K219" s="48">
        <v>45.6</v>
      </c>
    </row>
    <row r="220" spans="1:11" ht="25.5">
      <c r="A220" s="37" t="s">
        <v>84</v>
      </c>
      <c r="B220" s="44" t="s">
        <v>19</v>
      </c>
      <c r="C220" s="44" t="s">
        <v>19</v>
      </c>
      <c r="D220" s="38">
        <v>2.75</v>
      </c>
      <c r="E220" s="38">
        <v>2.75</v>
      </c>
      <c r="F220" s="38">
        <v>7.5</v>
      </c>
      <c r="G220" s="38">
        <v>7.5</v>
      </c>
      <c r="H220" s="38">
        <v>11.25</v>
      </c>
      <c r="I220" s="38">
        <v>11.25</v>
      </c>
      <c r="J220" s="38">
        <v>440</v>
      </c>
      <c r="K220" s="38">
        <v>440</v>
      </c>
    </row>
    <row r="221" spans="1:11" ht="12.75">
      <c r="A221" s="51" t="s">
        <v>122</v>
      </c>
      <c r="B221" s="48" t="s">
        <v>123</v>
      </c>
      <c r="C221" s="48" t="s">
        <v>123</v>
      </c>
      <c r="D221" s="48">
        <v>13.3</v>
      </c>
      <c r="E221" s="48">
        <v>13.3</v>
      </c>
      <c r="F221" s="48">
        <v>23.3</v>
      </c>
      <c r="G221" s="48">
        <v>23.3</v>
      </c>
      <c r="H221" s="48">
        <v>28.9</v>
      </c>
      <c r="I221" s="48">
        <v>28.9</v>
      </c>
      <c r="J221" s="48">
        <v>379</v>
      </c>
      <c r="K221" s="48">
        <v>379</v>
      </c>
    </row>
    <row r="222" spans="1:11" ht="12.75">
      <c r="A222" s="37" t="s">
        <v>17</v>
      </c>
      <c r="B222" s="38">
        <v>200</v>
      </c>
      <c r="C222" s="38">
        <v>200</v>
      </c>
      <c r="D222" s="38">
        <v>0.8</v>
      </c>
      <c r="E222" s="38">
        <v>0.8</v>
      </c>
      <c r="F222" s="38">
        <v>0.8</v>
      </c>
      <c r="G222" s="38">
        <v>0.8</v>
      </c>
      <c r="H222" s="38">
        <v>19.6</v>
      </c>
      <c r="I222" s="38">
        <v>19.6</v>
      </c>
      <c r="J222" s="38">
        <v>50</v>
      </c>
      <c r="K222" s="38">
        <v>50</v>
      </c>
    </row>
    <row r="223" spans="1:11" ht="12.75">
      <c r="A223" s="51" t="s">
        <v>12</v>
      </c>
      <c r="B223" s="38">
        <v>30</v>
      </c>
      <c r="C223" s="38">
        <v>40</v>
      </c>
      <c r="D223" s="38">
        <v>3.15</v>
      </c>
      <c r="E223" s="38">
        <v>4.4</v>
      </c>
      <c r="F223" s="38">
        <v>0.35</v>
      </c>
      <c r="G223" s="38">
        <v>0.5</v>
      </c>
      <c r="H223" s="38">
        <v>17.6</v>
      </c>
      <c r="I223" s="38">
        <v>32</v>
      </c>
      <c r="J223" s="38">
        <v>63.75</v>
      </c>
      <c r="K223" s="38">
        <v>127.5</v>
      </c>
    </row>
    <row r="224" spans="1:11" ht="12.75">
      <c r="A224" s="69"/>
      <c r="B224" s="38"/>
      <c r="C224" s="38"/>
      <c r="D224" s="38"/>
      <c r="E224" s="38"/>
      <c r="F224" s="38"/>
      <c r="G224" s="38"/>
      <c r="H224" s="38"/>
      <c r="I224" s="38"/>
      <c r="J224" s="38"/>
      <c r="K224" s="38"/>
    </row>
    <row r="225" spans="1:11" ht="12.75">
      <c r="A225" s="45" t="s">
        <v>13</v>
      </c>
      <c r="B225" s="46"/>
      <c r="C225" s="46"/>
      <c r="D225" s="46">
        <f aca="true" t="shared" si="22" ref="D225:K225">SUM(D219:D224)</f>
        <v>21.32</v>
      </c>
      <c r="E225" s="46">
        <f t="shared" si="22"/>
        <v>23.010000000000005</v>
      </c>
      <c r="F225" s="46">
        <f t="shared" si="22"/>
        <v>32.19</v>
      </c>
      <c r="G225" s="46">
        <f t="shared" si="22"/>
        <v>32.42</v>
      </c>
      <c r="H225" s="46">
        <f t="shared" si="22"/>
        <v>84.07</v>
      </c>
      <c r="I225" s="46">
        <f t="shared" si="22"/>
        <v>100.71000000000001</v>
      </c>
      <c r="J225" s="46">
        <f t="shared" si="22"/>
        <v>966.95</v>
      </c>
      <c r="K225" s="46">
        <f t="shared" si="22"/>
        <v>1042.1</v>
      </c>
    </row>
    <row r="226" spans="1:11" ht="12.75">
      <c r="A226" s="85"/>
      <c r="B226" s="85"/>
      <c r="C226" s="85"/>
      <c r="D226" s="47">
        <f aca="true" t="shared" si="23" ref="D226:K226">SUM(D217+D225)</f>
        <v>36.95</v>
      </c>
      <c r="E226" s="47">
        <f t="shared" si="23"/>
        <v>43.790000000000006</v>
      </c>
      <c r="F226" s="47">
        <f t="shared" si="23"/>
        <v>44.09</v>
      </c>
      <c r="G226" s="47">
        <f t="shared" si="23"/>
        <v>47.910000000000004</v>
      </c>
      <c r="H226" s="47">
        <f t="shared" si="23"/>
        <v>136.2</v>
      </c>
      <c r="I226" s="47">
        <f t="shared" si="23"/>
        <v>171.71</v>
      </c>
      <c r="J226" s="47">
        <f t="shared" si="23"/>
        <v>1297.5500000000002</v>
      </c>
      <c r="K226" s="47">
        <f t="shared" si="23"/>
        <v>1491.3</v>
      </c>
    </row>
    <row r="227" spans="1:11" ht="12.75">
      <c r="A227" s="52"/>
      <c r="B227" s="61" t="s">
        <v>7</v>
      </c>
      <c r="C227" s="61" t="s">
        <v>86</v>
      </c>
      <c r="D227" s="64"/>
      <c r="E227" s="64"/>
      <c r="F227" s="64"/>
      <c r="G227" s="64"/>
      <c r="H227" s="64"/>
      <c r="I227" s="64"/>
      <c r="J227" s="64"/>
      <c r="K227" s="64"/>
    </row>
    <row r="228" spans="1:11" ht="12.75">
      <c r="A228" s="52" t="s">
        <v>6</v>
      </c>
      <c r="B228" s="54">
        <v>0.16</v>
      </c>
      <c r="C228" s="54">
        <v>0.17</v>
      </c>
      <c r="D228" s="64"/>
      <c r="E228" s="64"/>
      <c r="F228" s="64"/>
      <c r="G228" s="64"/>
      <c r="H228" s="64"/>
      <c r="I228" s="64"/>
      <c r="J228" s="64"/>
      <c r="K228" s="64"/>
    </row>
    <row r="229" spans="1:11" ht="12.75">
      <c r="A229" s="47" t="s">
        <v>14</v>
      </c>
      <c r="B229" s="54">
        <v>0.39</v>
      </c>
      <c r="C229" s="54">
        <v>0.38</v>
      </c>
      <c r="D229" s="64"/>
      <c r="E229" s="64"/>
      <c r="F229" s="64"/>
      <c r="G229" s="64"/>
      <c r="H229" s="64"/>
      <c r="I229" s="64"/>
      <c r="J229" s="64"/>
      <c r="K229" s="64"/>
    </row>
    <row r="230" spans="1:11" ht="12.75">
      <c r="A230" s="47" t="s">
        <v>2</v>
      </c>
      <c r="B230" s="47">
        <v>1</v>
      </c>
      <c r="C230" s="47">
        <v>1</v>
      </c>
      <c r="D230" s="64"/>
      <c r="E230" s="64"/>
      <c r="F230" s="64"/>
      <c r="G230" s="64"/>
      <c r="H230" s="64"/>
      <c r="I230" s="64"/>
      <c r="J230" s="64"/>
      <c r="K230" s="64"/>
    </row>
    <row r="231" spans="1:11" ht="12.75">
      <c r="A231" s="47" t="s">
        <v>3</v>
      </c>
      <c r="B231" s="83">
        <f>F226/D226</f>
        <v>1.193234100135318</v>
      </c>
      <c r="C231" s="83">
        <f>G226/E226</f>
        <v>1.094085407627312</v>
      </c>
      <c r="D231" s="64"/>
      <c r="E231" s="64"/>
      <c r="F231" s="64"/>
      <c r="G231" s="64"/>
      <c r="H231" s="64"/>
      <c r="I231" s="64"/>
      <c r="J231" s="64"/>
      <c r="K231" s="64"/>
    </row>
    <row r="232" spans="1:11" ht="12.75">
      <c r="A232" s="47" t="s">
        <v>4</v>
      </c>
      <c r="B232" s="83">
        <f>H226/D226</f>
        <v>3.6860622462787545</v>
      </c>
      <c r="C232" s="83">
        <f>I226/E226</f>
        <v>3.921214889244119</v>
      </c>
      <c r="D232" s="64"/>
      <c r="E232" s="64"/>
      <c r="F232" s="64"/>
      <c r="G232" s="64"/>
      <c r="H232" s="64"/>
      <c r="I232" s="64"/>
      <c r="J232" s="64"/>
      <c r="K232" s="64"/>
    </row>
    <row r="233" spans="1:11" ht="12.7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</row>
    <row r="234" spans="1:11" ht="12.7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</row>
    <row r="235" spans="1:11" ht="12.7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</row>
    <row r="236" spans="1:11" ht="12.7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</row>
    <row r="237" spans="1:11" ht="12.7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</row>
    <row r="238" spans="1:11" ht="12.7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</row>
    <row r="239" spans="1:11" ht="12.75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</row>
    <row r="240" spans="1:11" ht="26.25" customHeight="1">
      <c r="A240" s="56" t="s">
        <v>0</v>
      </c>
      <c r="B240" s="87" t="s">
        <v>1</v>
      </c>
      <c r="C240" s="87"/>
      <c r="D240" s="87" t="s">
        <v>2</v>
      </c>
      <c r="E240" s="87"/>
      <c r="F240" s="87" t="s">
        <v>3</v>
      </c>
      <c r="G240" s="87"/>
      <c r="H240" s="87" t="s">
        <v>4</v>
      </c>
      <c r="I240" s="87"/>
      <c r="J240" s="87" t="s">
        <v>5</v>
      </c>
      <c r="K240" s="87"/>
    </row>
    <row r="241" spans="1:11" ht="12.75">
      <c r="A241" s="86" t="s">
        <v>32</v>
      </c>
      <c r="B241" s="86"/>
      <c r="C241" s="86"/>
      <c r="D241" s="86"/>
      <c r="E241" s="86"/>
      <c r="F241" s="86"/>
      <c r="G241" s="86"/>
      <c r="H241" s="86"/>
      <c r="I241" s="86"/>
      <c r="J241" s="86"/>
      <c r="K241" s="86"/>
    </row>
    <row r="242" spans="1:11" ht="12.75">
      <c r="A242" s="47" t="s">
        <v>6</v>
      </c>
      <c r="B242" s="61" t="s">
        <v>7</v>
      </c>
      <c r="C242" s="61" t="s">
        <v>86</v>
      </c>
      <c r="D242" s="61" t="s">
        <v>8</v>
      </c>
      <c r="E242" s="61" t="s">
        <v>87</v>
      </c>
      <c r="F242" s="61" t="s">
        <v>8</v>
      </c>
      <c r="G242" s="61" t="s">
        <v>87</v>
      </c>
      <c r="H242" s="61" t="s">
        <v>8</v>
      </c>
      <c r="I242" s="61" t="s">
        <v>87</v>
      </c>
      <c r="J242" s="61" t="s">
        <v>8</v>
      </c>
      <c r="K242" s="61" t="s">
        <v>87</v>
      </c>
    </row>
    <row r="243" spans="1:11" ht="25.5">
      <c r="A243" s="37" t="s">
        <v>142</v>
      </c>
      <c r="B243" s="38">
        <v>130</v>
      </c>
      <c r="C243" s="38">
        <v>130</v>
      </c>
      <c r="D243" s="38">
        <v>14</v>
      </c>
      <c r="E243" s="38">
        <v>14</v>
      </c>
      <c r="F243" s="38">
        <v>16.6</v>
      </c>
      <c r="G243" s="38">
        <v>16.6</v>
      </c>
      <c r="H243" s="38">
        <v>2</v>
      </c>
      <c r="I243" s="38">
        <v>2</v>
      </c>
      <c r="J243" s="38">
        <v>213</v>
      </c>
      <c r="K243" s="38">
        <v>213</v>
      </c>
    </row>
    <row r="244" spans="1:11" ht="12.75">
      <c r="A244" s="37" t="s">
        <v>115</v>
      </c>
      <c r="B244" s="38">
        <v>50</v>
      </c>
      <c r="C244" s="38">
        <v>50</v>
      </c>
      <c r="D244" s="38">
        <v>3.03</v>
      </c>
      <c r="E244" s="38">
        <v>3.03</v>
      </c>
      <c r="F244" s="38">
        <v>5.38</v>
      </c>
      <c r="G244" s="38">
        <v>5.38</v>
      </c>
      <c r="H244" s="38">
        <v>17.2</v>
      </c>
      <c r="I244" s="38">
        <v>17.2</v>
      </c>
      <c r="J244" s="38">
        <v>122</v>
      </c>
      <c r="K244" s="38">
        <v>122</v>
      </c>
    </row>
    <row r="245" spans="1:11" ht="12.75">
      <c r="A245" s="37" t="s">
        <v>12</v>
      </c>
      <c r="B245" s="38">
        <v>20</v>
      </c>
      <c r="C245" s="38">
        <v>30</v>
      </c>
      <c r="D245" s="38">
        <v>2.2</v>
      </c>
      <c r="E245" s="38">
        <v>3.156</v>
      </c>
      <c r="F245" s="38">
        <v>0.25</v>
      </c>
      <c r="G245" s="38">
        <v>0.35</v>
      </c>
      <c r="H245" s="38">
        <v>12.2</v>
      </c>
      <c r="I245" s="38">
        <v>17.6</v>
      </c>
      <c r="J245" s="38">
        <v>63.75</v>
      </c>
      <c r="K245" s="38">
        <v>91.5</v>
      </c>
    </row>
    <row r="246" spans="1:11" ht="25.5">
      <c r="A246" s="37" t="s">
        <v>78</v>
      </c>
      <c r="B246" s="38">
        <v>200</v>
      </c>
      <c r="C246" s="38">
        <v>200</v>
      </c>
      <c r="D246" s="38">
        <v>2.51</v>
      </c>
      <c r="E246" s="38">
        <v>2.51</v>
      </c>
      <c r="F246" s="38">
        <v>2.2</v>
      </c>
      <c r="G246" s="38">
        <v>2.2</v>
      </c>
      <c r="H246" s="38">
        <v>17.73</v>
      </c>
      <c r="I246" s="38">
        <v>17.73</v>
      </c>
      <c r="J246" s="38">
        <v>97.97</v>
      </c>
      <c r="K246" s="38">
        <v>97.97</v>
      </c>
    </row>
    <row r="247" spans="1:11" ht="12.75">
      <c r="A247" s="45" t="s">
        <v>13</v>
      </c>
      <c r="B247" s="47"/>
      <c r="C247" s="47"/>
      <c r="D247" s="47">
        <f aca="true" t="shared" si="24" ref="D247:K247">SUM(D242:D246)</f>
        <v>21.740000000000002</v>
      </c>
      <c r="E247" s="47">
        <f t="shared" si="24"/>
        <v>22.695999999999998</v>
      </c>
      <c r="F247" s="47">
        <f t="shared" si="24"/>
        <v>24.43</v>
      </c>
      <c r="G247" s="47">
        <f t="shared" si="24"/>
        <v>24.53</v>
      </c>
      <c r="H247" s="47">
        <f t="shared" si="24"/>
        <v>49.129999999999995</v>
      </c>
      <c r="I247" s="47">
        <f t="shared" si="24"/>
        <v>54.53</v>
      </c>
      <c r="J247" s="47">
        <f t="shared" si="24"/>
        <v>496.72</v>
      </c>
      <c r="K247" s="47">
        <f t="shared" si="24"/>
        <v>524.47</v>
      </c>
    </row>
    <row r="248" spans="1:11" ht="12.75">
      <c r="A248" s="45"/>
      <c r="B248" s="47"/>
      <c r="C248" s="47"/>
      <c r="D248" s="47"/>
      <c r="E248" s="47"/>
      <c r="F248" s="47"/>
      <c r="G248" s="47"/>
      <c r="H248" s="47"/>
      <c r="I248" s="47"/>
      <c r="J248" s="47"/>
      <c r="K248" s="47"/>
    </row>
    <row r="249" spans="1:11" ht="12.75">
      <c r="A249" s="47" t="s">
        <v>14</v>
      </c>
      <c r="B249" s="85"/>
      <c r="C249" s="85"/>
      <c r="D249" s="85"/>
      <c r="E249" s="85"/>
      <c r="F249" s="85"/>
      <c r="G249" s="85"/>
      <c r="H249" s="85"/>
      <c r="I249" s="85"/>
      <c r="J249" s="85"/>
      <c r="K249" s="85"/>
    </row>
    <row r="250" spans="1:11" ht="36.75" customHeight="1">
      <c r="A250" s="37" t="s">
        <v>125</v>
      </c>
      <c r="B250" s="38">
        <v>50</v>
      </c>
      <c r="C250" s="38">
        <v>100</v>
      </c>
      <c r="D250" s="38">
        <v>5.7</v>
      </c>
      <c r="E250" s="38">
        <v>11.4</v>
      </c>
      <c r="F250" s="38">
        <v>8.6</v>
      </c>
      <c r="G250" s="38">
        <v>17.2</v>
      </c>
      <c r="H250" s="38">
        <v>2</v>
      </c>
      <c r="I250" s="38">
        <v>4</v>
      </c>
      <c r="J250" s="38">
        <v>109.5</v>
      </c>
      <c r="K250" s="38">
        <v>219</v>
      </c>
    </row>
    <row r="251" spans="1:11" ht="25.5">
      <c r="A251" s="37" t="s">
        <v>126</v>
      </c>
      <c r="B251" s="44">
        <v>250</v>
      </c>
      <c r="C251" s="44">
        <v>250</v>
      </c>
      <c r="D251" s="38">
        <v>7.75</v>
      </c>
      <c r="E251" s="38">
        <v>7.75</v>
      </c>
      <c r="F251" s="38">
        <v>11.25</v>
      </c>
      <c r="G251" s="38">
        <v>11.25</v>
      </c>
      <c r="H251" s="38">
        <v>25.75</v>
      </c>
      <c r="I251" s="38">
        <v>25.75</v>
      </c>
      <c r="J251" s="38">
        <v>235</v>
      </c>
      <c r="K251" s="38">
        <v>235</v>
      </c>
    </row>
    <row r="252" spans="1:11" ht="25.5">
      <c r="A252" s="37" t="s">
        <v>143</v>
      </c>
      <c r="B252" s="44">
        <v>75</v>
      </c>
      <c r="C252" s="44">
        <v>75</v>
      </c>
      <c r="D252" s="38">
        <v>13</v>
      </c>
      <c r="E252" s="38">
        <v>13</v>
      </c>
      <c r="F252" s="38">
        <v>13.6</v>
      </c>
      <c r="G252" s="38">
        <v>13.6</v>
      </c>
      <c r="H252" s="38">
        <v>13.2</v>
      </c>
      <c r="I252" s="38">
        <v>13.2</v>
      </c>
      <c r="J252" s="38">
        <v>474</v>
      </c>
      <c r="K252" s="38">
        <v>474</v>
      </c>
    </row>
    <row r="253" spans="1:11" ht="25.5">
      <c r="A253" s="37" t="s">
        <v>127</v>
      </c>
      <c r="B253" s="44">
        <v>150</v>
      </c>
      <c r="C253" s="44">
        <v>150</v>
      </c>
      <c r="D253" s="38">
        <v>2</v>
      </c>
      <c r="E253" s="38">
        <v>2</v>
      </c>
      <c r="F253" s="38">
        <v>1.2</v>
      </c>
      <c r="G253" s="38">
        <v>1.2</v>
      </c>
      <c r="H253" s="38">
        <v>19.4</v>
      </c>
      <c r="I253" s="38">
        <v>19.4</v>
      </c>
      <c r="J253" s="38">
        <v>96.4</v>
      </c>
      <c r="K253" s="38">
        <v>96.4</v>
      </c>
    </row>
    <row r="254" spans="1:11" ht="12.75">
      <c r="A254" s="37" t="s">
        <v>114</v>
      </c>
      <c r="B254" s="59">
        <v>200</v>
      </c>
      <c r="C254" s="59">
        <v>200</v>
      </c>
      <c r="D254" s="59">
        <v>0</v>
      </c>
      <c r="E254" s="59">
        <v>0</v>
      </c>
      <c r="F254" s="59">
        <v>0</v>
      </c>
      <c r="G254" s="59">
        <v>0</v>
      </c>
      <c r="H254" s="59">
        <v>7.3</v>
      </c>
      <c r="I254" s="59">
        <v>7.3</v>
      </c>
      <c r="J254" s="59">
        <v>32</v>
      </c>
      <c r="K254" s="59">
        <v>32</v>
      </c>
    </row>
    <row r="255" spans="1:11" ht="12.75">
      <c r="A255" s="37" t="s">
        <v>12</v>
      </c>
      <c r="B255" s="59">
        <v>20</v>
      </c>
      <c r="C255" s="59">
        <v>40</v>
      </c>
      <c r="D255" s="59">
        <v>2.2</v>
      </c>
      <c r="E255" s="59">
        <v>2.64</v>
      </c>
      <c r="F255" s="59">
        <v>0.25</v>
      </c>
      <c r="G255" s="59">
        <v>0.48</v>
      </c>
      <c r="H255" s="59">
        <v>12.2</v>
      </c>
      <c r="I255" s="59">
        <v>13.68</v>
      </c>
      <c r="J255" s="59">
        <v>63.75</v>
      </c>
      <c r="K255" s="59">
        <v>66</v>
      </c>
    </row>
    <row r="256" spans="1:11" ht="12.75">
      <c r="A256" s="45" t="s">
        <v>13</v>
      </c>
      <c r="B256" s="47"/>
      <c r="C256" s="47"/>
      <c r="D256" s="47">
        <f aca="true" t="shared" si="25" ref="D256:K256">SUM(D250:D255)</f>
        <v>30.65</v>
      </c>
      <c r="E256" s="47">
        <f t="shared" si="25"/>
        <v>36.79</v>
      </c>
      <c r="F256" s="47">
        <f t="shared" si="25"/>
        <v>34.900000000000006</v>
      </c>
      <c r="G256" s="47">
        <f t="shared" si="25"/>
        <v>43.73</v>
      </c>
      <c r="H256" s="47">
        <f t="shared" si="25"/>
        <v>79.85000000000001</v>
      </c>
      <c r="I256" s="47">
        <f t="shared" si="25"/>
        <v>83.33000000000001</v>
      </c>
      <c r="J256" s="47">
        <f t="shared" si="25"/>
        <v>1010.65</v>
      </c>
      <c r="K256" s="47">
        <f t="shared" si="25"/>
        <v>1122.4</v>
      </c>
    </row>
    <row r="257" spans="1:11" ht="12.75">
      <c r="A257" s="85"/>
      <c r="B257" s="85"/>
      <c r="C257" s="85"/>
      <c r="D257" s="47">
        <f aca="true" t="shared" si="26" ref="D257:K257">SUM(D247+D256)</f>
        <v>52.39</v>
      </c>
      <c r="E257" s="47">
        <f t="shared" si="26"/>
        <v>59.486</v>
      </c>
      <c r="F257" s="47">
        <f t="shared" si="26"/>
        <v>59.330000000000005</v>
      </c>
      <c r="G257" s="47">
        <f t="shared" si="26"/>
        <v>68.25999999999999</v>
      </c>
      <c r="H257" s="47">
        <f t="shared" si="26"/>
        <v>128.98000000000002</v>
      </c>
      <c r="I257" s="47">
        <f t="shared" si="26"/>
        <v>137.86</v>
      </c>
      <c r="J257" s="47">
        <f t="shared" si="26"/>
        <v>1507.37</v>
      </c>
      <c r="K257" s="47">
        <f t="shared" si="26"/>
        <v>1646.8700000000001</v>
      </c>
    </row>
    <row r="258" spans="1:11" ht="12.75">
      <c r="A258" s="74"/>
      <c r="B258" s="61" t="s">
        <v>7</v>
      </c>
      <c r="C258" s="61" t="s">
        <v>86</v>
      </c>
      <c r="D258" s="64"/>
      <c r="E258" s="64"/>
      <c r="F258" s="64"/>
      <c r="G258" s="75"/>
      <c r="H258" s="64"/>
      <c r="I258" s="64"/>
      <c r="J258" s="64"/>
      <c r="K258" s="64"/>
    </row>
    <row r="259" spans="1:11" ht="12.75">
      <c r="A259" s="74" t="s">
        <v>6</v>
      </c>
      <c r="B259" s="54">
        <v>0.249</v>
      </c>
      <c r="C259" s="76">
        <v>0.222</v>
      </c>
      <c r="D259" s="64"/>
      <c r="E259" s="64"/>
      <c r="F259" s="64"/>
      <c r="G259" s="64"/>
      <c r="H259" s="64"/>
      <c r="I259" s="64"/>
      <c r="J259" s="64"/>
      <c r="K259" s="64"/>
    </row>
    <row r="260" spans="1:11" ht="12.75">
      <c r="A260" s="77" t="s">
        <v>14</v>
      </c>
      <c r="B260" s="54">
        <v>0.3</v>
      </c>
      <c r="C260" s="76">
        <v>0.328</v>
      </c>
      <c r="D260" s="64"/>
      <c r="E260" s="64"/>
      <c r="F260" s="64"/>
      <c r="G260" s="64"/>
      <c r="H260" s="64"/>
      <c r="I260" s="64"/>
      <c r="J260" s="64"/>
      <c r="K260" s="64"/>
    </row>
    <row r="261" spans="1:11" ht="12.75">
      <c r="A261" s="47" t="s">
        <v>2</v>
      </c>
      <c r="B261" s="47">
        <v>1</v>
      </c>
      <c r="C261" s="47">
        <v>1</v>
      </c>
      <c r="D261" s="64"/>
      <c r="E261" s="64"/>
      <c r="F261" s="64"/>
      <c r="G261" s="64"/>
      <c r="H261" s="64"/>
      <c r="I261" s="64"/>
      <c r="J261" s="64"/>
      <c r="K261" s="64"/>
    </row>
    <row r="262" spans="1:11" ht="12.75">
      <c r="A262" s="47" t="s">
        <v>3</v>
      </c>
      <c r="B262" s="83">
        <f>F257/D257</f>
        <v>1.132468028249666</v>
      </c>
      <c r="C262" s="83">
        <f>G257/E257</f>
        <v>1.1474968900245435</v>
      </c>
      <c r="D262" s="64"/>
      <c r="E262" s="64"/>
      <c r="F262" s="64"/>
      <c r="G262" s="64"/>
      <c r="H262" s="64"/>
      <c r="I262" s="64"/>
      <c r="J262" s="64"/>
      <c r="K262" s="64"/>
    </row>
    <row r="263" spans="1:11" ht="12.75">
      <c r="A263" s="47" t="s">
        <v>4</v>
      </c>
      <c r="B263" s="83">
        <v>3.8</v>
      </c>
      <c r="C263" s="83">
        <f>I257/E257</f>
        <v>2.317520088760381</v>
      </c>
      <c r="D263" s="64"/>
      <c r="E263" s="64"/>
      <c r="F263" s="64"/>
      <c r="G263" s="64"/>
      <c r="H263" s="64"/>
      <c r="I263" s="64"/>
      <c r="J263" s="64"/>
      <c r="K263" s="64"/>
    </row>
    <row r="264" spans="1:11" ht="12.7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</row>
    <row r="265" spans="1:11" ht="12.7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</row>
    <row r="266" spans="1:11" ht="12.7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</row>
    <row r="267" spans="1:11" ht="12.7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</row>
    <row r="268" spans="1:11" ht="12.7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</row>
    <row r="269" spans="1:11" ht="12.7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</row>
    <row r="270" spans="1:11" ht="12.75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</row>
    <row r="271" spans="1:11" ht="30" customHeight="1">
      <c r="A271" s="56" t="s">
        <v>0</v>
      </c>
      <c r="B271" s="87" t="s">
        <v>1</v>
      </c>
      <c r="C271" s="87"/>
      <c r="D271" s="87" t="s">
        <v>2</v>
      </c>
      <c r="E271" s="87"/>
      <c r="F271" s="87" t="s">
        <v>3</v>
      </c>
      <c r="G271" s="87"/>
      <c r="H271" s="87" t="s">
        <v>4</v>
      </c>
      <c r="I271" s="87"/>
      <c r="J271" s="87" t="s">
        <v>5</v>
      </c>
      <c r="K271" s="87"/>
    </row>
    <row r="272" spans="1:11" ht="12.75">
      <c r="A272" s="86" t="s">
        <v>33</v>
      </c>
      <c r="B272" s="86"/>
      <c r="C272" s="86"/>
      <c r="D272" s="86"/>
      <c r="E272" s="86"/>
      <c r="F272" s="86"/>
      <c r="G272" s="86"/>
      <c r="H272" s="86"/>
      <c r="I272" s="86"/>
      <c r="J272" s="86"/>
      <c r="K272" s="86"/>
    </row>
    <row r="273" spans="1:11" ht="12.75">
      <c r="A273" s="47" t="s">
        <v>6</v>
      </c>
      <c r="B273" s="61" t="s">
        <v>7</v>
      </c>
      <c r="C273" s="61" t="s">
        <v>86</v>
      </c>
      <c r="D273" s="61" t="s">
        <v>8</v>
      </c>
      <c r="E273" s="61" t="s">
        <v>87</v>
      </c>
      <c r="F273" s="61" t="s">
        <v>8</v>
      </c>
      <c r="G273" s="61" t="s">
        <v>87</v>
      </c>
      <c r="H273" s="61" t="s">
        <v>8</v>
      </c>
      <c r="I273" s="61" t="s">
        <v>87</v>
      </c>
      <c r="J273" s="61" t="s">
        <v>8</v>
      </c>
      <c r="K273" s="61" t="s">
        <v>87</v>
      </c>
    </row>
    <row r="274" spans="1:11" ht="12.75">
      <c r="A274" s="78" t="s">
        <v>102</v>
      </c>
      <c r="B274" s="49">
        <v>50</v>
      </c>
      <c r="C274" s="49">
        <v>75</v>
      </c>
      <c r="D274" s="50">
        <v>7.9</v>
      </c>
      <c r="E274" s="50">
        <v>11.8</v>
      </c>
      <c r="F274" s="50">
        <v>4.1</v>
      </c>
      <c r="G274" s="50">
        <v>6.3</v>
      </c>
      <c r="H274" s="50">
        <v>7</v>
      </c>
      <c r="I274" s="50">
        <v>10.5</v>
      </c>
      <c r="J274" s="50">
        <v>97</v>
      </c>
      <c r="K274" s="50">
        <v>145</v>
      </c>
    </row>
    <row r="275" spans="1:11" ht="12.75">
      <c r="A275" s="51" t="s">
        <v>85</v>
      </c>
      <c r="B275" s="48">
        <v>150</v>
      </c>
      <c r="C275" s="48">
        <v>200</v>
      </c>
      <c r="D275" s="38">
        <v>4.05</v>
      </c>
      <c r="E275" s="38">
        <v>5.4</v>
      </c>
      <c r="F275" s="38">
        <v>4.2</v>
      </c>
      <c r="G275" s="38">
        <v>5.6</v>
      </c>
      <c r="H275" s="38">
        <v>36.3</v>
      </c>
      <c r="I275" s="38">
        <v>48.4</v>
      </c>
      <c r="J275" s="38">
        <v>196.5</v>
      </c>
      <c r="K275" s="38">
        <v>262</v>
      </c>
    </row>
    <row r="276" spans="1:11" ht="12.75">
      <c r="A276" s="51" t="s">
        <v>147</v>
      </c>
      <c r="B276" s="59">
        <v>30</v>
      </c>
      <c r="C276" s="59">
        <v>35</v>
      </c>
      <c r="D276" s="59">
        <v>1.5</v>
      </c>
      <c r="E276" s="59">
        <v>1.7</v>
      </c>
      <c r="F276" s="59">
        <v>7.5</v>
      </c>
      <c r="G276" s="59">
        <v>8.75</v>
      </c>
      <c r="H276" s="59">
        <v>9.8</v>
      </c>
      <c r="I276" s="59">
        <v>11.4</v>
      </c>
      <c r="J276" s="59">
        <v>134</v>
      </c>
      <c r="K276" s="59">
        <v>156.3</v>
      </c>
    </row>
    <row r="277" spans="1:11" ht="12.75">
      <c r="A277" s="51" t="s">
        <v>10</v>
      </c>
      <c r="B277" s="59" t="s">
        <v>11</v>
      </c>
      <c r="C277" s="59" t="s">
        <v>11</v>
      </c>
      <c r="D277" s="59">
        <v>0.2</v>
      </c>
      <c r="E277" s="59">
        <v>0.2</v>
      </c>
      <c r="F277" s="59">
        <v>0.06</v>
      </c>
      <c r="G277" s="59">
        <v>0.06</v>
      </c>
      <c r="H277" s="59">
        <v>15</v>
      </c>
      <c r="I277" s="59">
        <v>15</v>
      </c>
      <c r="J277" s="59">
        <v>56</v>
      </c>
      <c r="K277" s="59">
        <v>56</v>
      </c>
    </row>
    <row r="278" spans="1:11" ht="12.75">
      <c r="A278" s="45" t="s">
        <v>13</v>
      </c>
      <c r="B278" s="46"/>
      <c r="C278" s="46"/>
      <c r="D278" s="46">
        <f aca="true" t="shared" si="27" ref="D278:K278">SUM(D274:D277)</f>
        <v>13.649999999999999</v>
      </c>
      <c r="E278" s="46">
        <f t="shared" si="27"/>
        <v>19.1</v>
      </c>
      <c r="F278" s="46">
        <f t="shared" si="27"/>
        <v>15.860000000000001</v>
      </c>
      <c r="G278" s="46">
        <f t="shared" si="27"/>
        <v>20.709999999999997</v>
      </c>
      <c r="H278" s="46">
        <f t="shared" si="27"/>
        <v>68.1</v>
      </c>
      <c r="I278" s="46">
        <f t="shared" si="27"/>
        <v>85.3</v>
      </c>
      <c r="J278" s="46">
        <f t="shared" si="27"/>
        <v>483.5</v>
      </c>
      <c r="K278" s="46">
        <f t="shared" si="27"/>
        <v>619.3</v>
      </c>
    </row>
    <row r="279" spans="1:11" ht="12.75">
      <c r="A279" s="47" t="s">
        <v>14</v>
      </c>
      <c r="B279" s="84"/>
      <c r="C279" s="84"/>
      <c r="D279" s="84"/>
      <c r="E279" s="84"/>
      <c r="F279" s="84"/>
      <c r="G279" s="84"/>
      <c r="H279" s="84"/>
      <c r="I279" s="84"/>
      <c r="J279" s="84"/>
      <c r="K279" s="84"/>
    </row>
    <row r="280" spans="1:11" ht="25.5">
      <c r="A280" s="37" t="s">
        <v>128</v>
      </c>
      <c r="B280" s="38">
        <v>80</v>
      </c>
      <c r="C280" s="38">
        <v>100</v>
      </c>
      <c r="D280" s="38">
        <v>1.28</v>
      </c>
      <c r="E280" s="38">
        <v>1.6</v>
      </c>
      <c r="F280" s="38">
        <v>3.5</v>
      </c>
      <c r="G280" s="38">
        <v>4.4</v>
      </c>
      <c r="H280" s="38">
        <v>8.4</v>
      </c>
      <c r="I280" s="38">
        <v>10.5</v>
      </c>
      <c r="J280" s="38">
        <v>70.4</v>
      </c>
      <c r="K280" s="38">
        <v>88</v>
      </c>
    </row>
    <row r="281" spans="1:11" ht="18" customHeight="1">
      <c r="A281" s="37" t="s">
        <v>129</v>
      </c>
      <c r="B281" s="44" t="s">
        <v>130</v>
      </c>
      <c r="C281" s="44" t="s">
        <v>130</v>
      </c>
      <c r="D281" s="38">
        <v>6.25</v>
      </c>
      <c r="E281" s="38">
        <v>6.25</v>
      </c>
      <c r="F281" s="38">
        <v>2.6</v>
      </c>
      <c r="G281" s="38">
        <v>2.6</v>
      </c>
      <c r="H281" s="38">
        <v>14.25</v>
      </c>
      <c r="I281" s="38">
        <v>14.25</v>
      </c>
      <c r="J281" s="38">
        <v>104.2</v>
      </c>
      <c r="K281" s="38">
        <v>104.2</v>
      </c>
    </row>
    <row r="282" spans="1:11" ht="25.5">
      <c r="A282" s="37" t="s">
        <v>131</v>
      </c>
      <c r="B282" s="44">
        <v>75</v>
      </c>
      <c r="C282" s="44">
        <v>75</v>
      </c>
      <c r="D282" s="38">
        <v>19.2</v>
      </c>
      <c r="E282" s="38">
        <v>19.2</v>
      </c>
      <c r="F282" s="38">
        <v>21.6</v>
      </c>
      <c r="G282" s="38">
        <v>21.6</v>
      </c>
      <c r="H282" s="38">
        <v>7.6</v>
      </c>
      <c r="I282" s="38">
        <v>7.6</v>
      </c>
      <c r="J282" s="38">
        <v>271.1</v>
      </c>
      <c r="K282" s="38">
        <v>271.1</v>
      </c>
    </row>
    <row r="283" spans="1:11" ht="12.75">
      <c r="A283" s="37" t="s">
        <v>15</v>
      </c>
      <c r="B283" s="38">
        <v>100</v>
      </c>
      <c r="C283" s="38">
        <v>150</v>
      </c>
      <c r="D283" s="38">
        <v>2.1</v>
      </c>
      <c r="E283" s="38">
        <v>3.2</v>
      </c>
      <c r="F283" s="38">
        <v>3.3</v>
      </c>
      <c r="G283" s="38">
        <v>4.95</v>
      </c>
      <c r="H283" s="38">
        <v>13.4</v>
      </c>
      <c r="I283" s="38">
        <v>20.1</v>
      </c>
      <c r="J283" s="38">
        <v>92</v>
      </c>
      <c r="K283" s="38">
        <v>138</v>
      </c>
    </row>
    <row r="284" spans="1:11" ht="25.5">
      <c r="A284" s="37" t="s">
        <v>73</v>
      </c>
      <c r="B284" s="38">
        <v>200</v>
      </c>
      <c r="C284" s="38">
        <v>200</v>
      </c>
      <c r="D284" s="38">
        <v>0</v>
      </c>
      <c r="E284" s="38">
        <v>0</v>
      </c>
      <c r="F284" s="38">
        <v>0</v>
      </c>
      <c r="G284" s="38">
        <v>0</v>
      </c>
      <c r="H284" s="38">
        <v>67</v>
      </c>
      <c r="I284" s="38">
        <v>67</v>
      </c>
      <c r="J284" s="38">
        <v>264</v>
      </c>
      <c r="K284" s="38">
        <v>264</v>
      </c>
    </row>
    <row r="285" spans="1:11" ht="12.75">
      <c r="A285" s="51" t="s">
        <v>12</v>
      </c>
      <c r="B285" s="38">
        <v>40</v>
      </c>
      <c r="C285" s="38">
        <v>40</v>
      </c>
      <c r="D285" s="38">
        <v>2.64</v>
      </c>
      <c r="E285" s="38">
        <v>2.64</v>
      </c>
      <c r="F285" s="38">
        <v>0.48</v>
      </c>
      <c r="G285" s="38">
        <v>0.48</v>
      </c>
      <c r="H285" s="38">
        <v>13.68</v>
      </c>
      <c r="I285" s="38">
        <v>13.68</v>
      </c>
      <c r="J285" s="38">
        <v>66</v>
      </c>
      <c r="K285" s="38">
        <v>66</v>
      </c>
    </row>
    <row r="286" spans="1:11" ht="12.75">
      <c r="A286" s="45" t="s">
        <v>13</v>
      </c>
      <c r="B286" s="46"/>
      <c r="C286" s="46"/>
      <c r="D286" s="46">
        <f aca="true" t="shared" si="28" ref="D286:K286">SUM(D280:D285)</f>
        <v>31.470000000000002</v>
      </c>
      <c r="E286" s="46">
        <f t="shared" si="28"/>
        <v>32.88999999999999</v>
      </c>
      <c r="F286" s="46">
        <f t="shared" si="28"/>
        <v>31.480000000000004</v>
      </c>
      <c r="G286" s="46">
        <f t="shared" si="28"/>
        <v>34.03</v>
      </c>
      <c r="H286" s="46">
        <f t="shared" si="28"/>
        <v>124.33000000000001</v>
      </c>
      <c r="I286" s="46">
        <f t="shared" si="28"/>
        <v>133.13</v>
      </c>
      <c r="J286" s="46">
        <f t="shared" si="28"/>
        <v>867.7</v>
      </c>
      <c r="K286" s="46">
        <f t="shared" si="28"/>
        <v>931.3</v>
      </c>
    </row>
    <row r="287" spans="1:11" ht="12.75">
      <c r="A287" s="85"/>
      <c r="B287" s="85"/>
      <c r="C287" s="85"/>
      <c r="D287" s="79">
        <f aca="true" t="shared" si="29" ref="D287:K287">SUM(D278+D286)</f>
        <v>45.120000000000005</v>
      </c>
      <c r="E287" s="79">
        <f t="shared" si="29"/>
        <v>51.989999999999995</v>
      </c>
      <c r="F287" s="79">
        <f t="shared" si="29"/>
        <v>47.34</v>
      </c>
      <c r="G287" s="79">
        <f t="shared" si="29"/>
        <v>54.739999999999995</v>
      </c>
      <c r="H287" s="79">
        <f t="shared" si="29"/>
        <v>192.43</v>
      </c>
      <c r="I287" s="79">
        <f t="shared" si="29"/>
        <v>218.43</v>
      </c>
      <c r="J287" s="79">
        <f t="shared" si="29"/>
        <v>1351.2</v>
      </c>
      <c r="K287" s="79">
        <f t="shared" si="29"/>
        <v>1550.6</v>
      </c>
    </row>
    <row r="288" spans="1:11" ht="12.75">
      <c r="A288" s="52"/>
      <c r="B288" s="61" t="s">
        <v>7</v>
      </c>
      <c r="C288" s="61" t="s">
        <v>86</v>
      </c>
      <c r="D288" s="80"/>
      <c r="E288" s="80"/>
      <c r="F288" s="80"/>
      <c r="G288" s="80"/>
      <c r="H288" s="80"/>
      <c r="I288" s="80"/>
      <c r="J288" s="80"/>
      <c r="K288" s="80"/>
    </row>
    <row r="289" spans="1:11" ht="12.75">
      <c r="A289" s="52" t="s">
        <v>6</v>
      </c>
      <c r="B289" s="54">
        <v>0.191</v>
      </c>
      <c r="C289" s="54">
        <v>0.185</v>
      </c>
      <c r="D289" s="39"/>
      <c r="E289" s="39"/>
      <c r="F289" s="39"/>
      <c r="G289" s="39"/>
      <c r="H289" s="39"/>
      <c r="I289" s="39"/>
      <c r="J289" s="39"/>
      <c r="K289" s="39"/>
    </row>
    <row r="290" spans="1:11" ht="12.75">
      <c r="A290" s="47" t="s">
        <v>14</v>
      </c>
      <c r="B290" s="54">
        <v>0.358</v>
      </c>
      <c r="C290" s="54">
        <v>0.365</v>
      </c>
      <c r="D290" s="39"/>
      <c r="E290" s="39"/>
      <c r="F290" s="39"/>
      <c r="G290" s="39"/>
      <c r="H290" s="39"/>
      <c r="I290" s="39"/>
      <c r="J290" s="39"/>
      <c r="K290" s="39"/>
    </row>
    <row r="291" spans="1:11" ht="12.75">
      <c r="A291" s="47" t="s">
        <v>2</v>
      </c>
      <c r="B291" s="47">
        <v>1</v>
      </c>
      <c r="C291" s="47">
        <v>1</v>
      </c>
      <c r="D291" s="39"/>
      <c r="E291" s="39"/>
      <c r="F291" s="39"/>
      <c r="G291" s="39"/>
      <c r="H291" s="39"/>
      <c r="I291" s="39"/>
      <c r="J291" s="39"/>
      <c r="K291" s="39"/>
    </row>
    <row r="292" spans="1:11" ht="12.75">
      <c r="A292" s="47" t="s">
        <v>3</v>
      </c>
      <c r="B292" s="83">
        <f>F287/D287</f>
        <v>1.0492021276595744</v>
      </c>
      <c r="C292" s="83">
        <f>G287/E287</f>
        <v>1.0528947874591268</v>
      </c>
      <c r="D292" s="39"/>
      <c r="E292" s="39"/>
      <c r="F292" s="39"/>
      <c r="G292" s="39"/>
      <c r="H292" s="39"/>
      <c r="I292" s="39"/>
      <c r="J292" s="39"/>
      <c r="K292" s="39"/>
    </row>
    <row r="293" spans="1:11" ht="12.75">
      <c r="A293" s="47" t="s">
        <v>4</v>
      </c>
      <c r="B293" s="83">
        <v>4</v>
      </c>
      <c r="C293" s="83">
        <f>I287/E287</f>
        <v>4.201384881708021</v>
      </c>
      <c r="D293" s="39"/>
      <c r="E293" s="39"/>
      <c r="F293" s="39"/>
      <c r="G293" s="39"/>
      <c r="H293" s="39"/>
      <c r="I293" s="39"/>
      <c r="J293" s="39"/>
      <c r="K293" s="39"/>
    </row>
    <row r="294" spans="1:11" ht="12.7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</row>
    <row r="295" spans="1:11" ht="12.7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</row>
    <row r="296" spans="1:11" ht="12.7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</row>
    <row r="297" spans="1:11" ht="12.7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</row>
    <row r="298" spans="1:11" ht="12.7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</row>
    <row r="299" spans="1:11" ht="12.7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</row>
    <row r="300" spans="1:11" ht="12.7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</row>
    <row r="301" spans="1:11" ht="12.7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</row>
    <row r="302" spans="1:11" ht="12.7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</row>
    <row r="303" spans="1:11" ht="12.7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</row>
    <row r="304" spans="1:11" ht="12.7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</row>
    <row r="305" spans="1:11" ht="12.7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</row>
    <row r="306" spans="1:11" ht="12.7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</row>
    <row r="307" spans="1:11" ht="12.7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</row>
    <row r="308" spans="1:11" ht="12.7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</row>
    <row r="309" spans="1:11" ht="25.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</row>
    <row r="310" spans="1:11" ht="12.7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</row>
    <row r="311" spans="1:11" ht="12.7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</row>
    <row r="312" spans="1:11" ht="12.7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</row>
    <row r="313" spans="1:11" ht="12.7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</row>
    <row r="314" spans="1:11" ht="13.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</row>
    <row r="315" spans="1:11" ht="12.7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</row>
    <row r="316" spans="1:11" ht="12.7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</row>
    <row r="317" spans="1:11" ht="12.7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</row>
    <row r="318" spans="1:11" ht="12.7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</row>
    <row r="319" spans="1:11" ht="12.7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</row>
    <row r="320" spans="1:11" ht="12.7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</row>
    <row r="321" spans="1:11" ht="12.7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</row>
    <row r="322" spans="1:11" ht="12.7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</row>
    <row r="323" spans="1:11" ht="12.7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</row>
    <row r="324" spans="1:11" ht="12.7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</row>
    <row r="325" spans="1:11" ht="12.7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</row>
    <row r="326" spans="1:11" ht="12.7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</row>
  </sheetData>
  <sheetProtection/>
  <mergeCells count="77">
    <mergeCell ref="B1:C1"/>
    <mergeCell ref="D1:E1"/>
    <mergeCell ref="F1:G1"/>
    <mergeCell ref="H1:I1"/>
    <mergeCell ref="J1:K1"/>
    <mergeCell ref="A17:C17"/>
    <mergeCell ref="B9:K9"/>
    <mergeCell ref="B30:C30"/>
    <mergeCell ref="D30:E30"/>
    <mergeCell ref="F30:G30"/>
    <mergeCell ref="H30:I30"/>
    <mergeCell ref="J30:K30"/>
    <mergeCell ref="A31:K31"/>
    <mergeCell ref="B59:C59"/>
    <mergeCell ref="D59:E59"/>
    <mergeCell ref="F59:G59"/>
    <mergeCell ref="H59:I59"/>
    <mergeCell ref="J59:K59"/>
    <mergeCell ref="A45:C45"/>
    <mergeCell ref="B86:C86"/>
    <mergeCell ref="D86:E86"/>
    <mergeCell ref="F86:G86"/>
    <mergeCell ref="H86:I86"/>
    <mergeCell ref="J86:K86"/>
    <mergeCell ref="A103:C103"/>
    <mergeCell ref="B120:C120"/>
    <mergeCell ref="D120:E120"/>
    <mergeCell ref="F120:G120"/>
    <mergeCell ref="H120:I120"/>
    <mergeCell ref="J120:K120"/>
    <mergeCell ref="A121:K121"/>
    <mergeCell ref="B148:C148"/>
    <mergeCell ref="D148:E148"/>
    <mergeCell ref="F148:G148"/>
    <mergeCell ref="H148:I148"/>
    <mergeCell ref="J148:K148"/>
    <mergeCell ref="A136:C136"/>
    <mergeCell ref="B184:K184"/>
    <mergeCell ref="B128:K128"/>
    <mergeCell ref="A149:K149"/>
    <mergeCell ref="B178:C178"/>
    <mergeCell ref="D178:E178"/>
    <mergeCell ref="F178:G178"/>
    <mergeCell ref="H178:I178"/>
    <mergeCell ref="J178:K178"/>
    <mergeCell ref="A163:C163"/>
    <mergeCell ref="B155:K155"/>
    <mergeCell ref="J240:K240"/>
    <mergeCell ref="A226:C226"/>
    <mergeCell ref="B218:K218"/>
    <mergeCell ref="A179:K179"/>
    <mergeCell ref="B209:C209"/>
    <mergeCell ref="D209:E209"/>
    <mergeCell ref="F209:G209"/>
    <mergeCell ref="H209:I209"/>
    <mergeCell ref="J209:K209"/>
    <mergeCell ref="A192:C192"/>
    <mergeCell ref="F271:G271"/>
    <mergeCell ref="H271:I271"/>
    <mergeCell ref="J271:K271"/>
    <mergeCell ref="A257:C257"/>
    <mergeCell ref="B249:K249"/>
    <mergeCell ref="A210:K210"/>
    <mergeCell ref="B240:C240"/>
    <mergeCell ref="D240:E240"/>
    <mergeCell ref="F240:G240"/>
    <mergeCell ref="H240:I240"/>
    <mergeCell ref="B279:K279"/>
    <mergeCell ref="A287:C287"/>
    <mergeCell ref="B37:K37"/>
    <mergeCell ref="A74:C74"/>
    <mergeCell ref="B95:K95"/>
    <mergeCell ref="B66:K66"/>
    <mergeCell ref="A272:K272"/>
    <mergeCell ref="A241:K241"/>
    <mergeCell ref="B271:C271"/>
    <mergeCell ref="D271:E271"/>
  </mergeCells>
  <printOptions/>
  <pageMargins left="0.25" right="0.25" top="0.75" bottom="0.75" header="0.3" footer="0.3"/>
  <pageSetup horizontalDpi="30066" verticalDpi="3006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6"/>
  <sheetViews>
    <sheetView zoomScalePageLayoutView="0" workbookViewId="0" topLeftCell="A13">
      <selection activeCell="T31" sqref="T31"/>
    </sheetView>
  </sheetViews>
  <sheetFormatPr defaultColWidth="9.140625" defaultRowHeight="12.75"/>
  <cols>
    <col min="1" max="1" width="23.28125" style="0" customWidth="1"/>
    <col min="2" max="11" width="4.7109375" style="0" customWidth="1"/>
    <col min="12" max="13" width="10.28125" style="0" customWidth="1"/>
    <col min="14" max="14" width="9.7109375" style="0" customWidth="1"/>
    <col min="15" max="15" width="12.28125" style="0" customWidth="1"/>
  </cols>
  <sheetData>
    <row r="1" spans="1:15" ht="12.7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10"/>
    </row>
    <row r="2" spans="1:15" ht="12.75" customHeight="1">
      <c r="A2" s="103" t="s">
        <v>79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"/>
    </row>
    <row r="3" spans="1:15" ht="12.75">
      <c r="A3" s="94" t="s">
        <v>35</v>
      </c>
      <c r="B3" s="97" t="s">
        <v>36</v>
      </c>
      <c r="C3" s="98"/>
      <c r="D3" s="98"/>
      <c r="E3" s="98"/>
      <c r="F3" s="98"/>
      <c r="G3" s="98"/>
      <c r="H3" s="98"/>
      <c r="I3" s="98"/>
      <c r="J3" s="98"/>
      <c r="K3" s="99"/>
      <c r="L3" s="94" t="s">
        <v>70</v>
      </c>
      <c r="M3" s="100" t="s">
        <v>69</v>
      </c>
      <c r="N3" s="94" t="s">
        <v>37</v>
      </c>
      <c r="O3" s="94" t="s">
        <v>38</v>
      </c>
    </row>
    <row r="4" spans="1:15" ht="12.75">
      <c r="A4" s="95"/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  <c r="L4" s="95"/>
      <c r="M4" s="101"/>
      <c r="N4" s="95"/>
      <c r="O4" s="95"/>
    </row>
    <row r="5" spans="1:15" ht="12.75">
      <c r="A5" s="96"/>
      <c r="B5" s="104" t="s">
        <v>39</v>
      </c>
      <c r="C5" s="105"/>
      <c r="D5" s="105"/>
      <c r="E5" s="105"/>
      <c r="F5" s="105"/>
      <c r="G5" s="105"/>
      <c r="H5" s="105"/>
      <c r="I5" s="105"/>
      <c r="J5" s="105"/>
      <c r="K5" s="106"/>
      <c r="L5" s="95"/>
      <c r="M5" s="102"/>
      <c r="N5" s="96"/>
      <c r="O5" s="96"/>
    </row>
    <row r="6" spans="1:15" ht="12.75">
      <c r="A6" s="13" t="s">
        <v>16</v>
      </c>
      <c r="B6" s="2">
        <v>42</v>
      </c>
      <c r="C6" s="2">
        <v>25</v>
      </c>
      <c r="D6" s="2">
        <v>75</v>
      </c>
      <c r="E6" s="2">
        <v>20</v>
      </c>
      <c r="F6" s="2">
        <v>70</v>
      </c>
      <c r="G6" s="2">
        <v>50</v>
      </c>
      <c r="H6" s="2">
        <v>30</v>
      </c>
      <c r="I6" s="2">
        <v>30</v>
      </c>
      <c r="J6" s="2">
        <v>20</v>
      </c>
      <c r="K6" s="2">
        <v>75</v>
      </c>
      <c r="L6" s="14">
        <f>SUM(B6:K6)</f>
        <v>437</v>
      </c>
      <c r="M6" s="15">
        <f>L6/10</f>
        <v>43.7</v>
      </c>
      <c r="N6" s="16">
        <v>45</v>
      </c>
      <c r="O6" s="17">
        <f>M6*100/N6</f>
        <v>97.11111111111111</v>
      </c>
    </row>
    <row r="7" spans="1:15" ht="12.75">
      <c r="A7" s="13" t="s">
        <v>12</v>
      </c>
      <c r="B7" s="2">
        <v>30</v>
      </c>
      <c r="C7" s="2">
        <v>40</v>
      </c>
      <c r="D7" s="2">
        <v>50</v>
      </c>
      <c r="E7" s="2">
        <v>40</v>
      </c>
      <c r="F7" s="2">
        <v>40</v>
      </c>
      <c r="G7" s="2">
        <v>40</v>
      </c>
      <c r="H7" s="2">
        <v>40</v>
      </c>
      <c r="I7" s="2">
        <v>60</v>
      </c>
      <c r="J7" s="2">
        <v>40</v>
      </c>
      <c r="K7" s="2">
        <v>40</v>
      </c>
      <c r="L7" s="14">
        <f aca="true" t="shared" si="0" ref="L7:L37">SUM(B7:K7)</f>
        <v>420</v>
      </c>
      <c r="M7" s="15">
        <f aca="true" t="shared" si="1" ref="M7:M37">L7/10</f>
        <v>42</v>
      </c>
      <c r="N7" s="16">
        <v>45</v>
      </c>
      <c r="O7" s="17">
        <f aca="true" t="shared" si="2" ref="O7:O37">M7*100/N7</f>
        <v>93.33333333333333</v>
      </c>
    </row>
    <row r="8" spans="1:15" ht="12.75">
      <c r="A8" s="13" t="s">
        <v>40</v>
      </c>
      <c r="B8" s="2"/>
      <c r="C8" s="2">
        <v>1.8</v>
      </c>
      <c r="D8" s="2">
        <v>44</v>
      </c>
      <c r="E8" s="2">
        <v>3</v>
      </c>
      <c r="F8" s="2">
        <v>2.5</v>
      </c>
      <c r="G8" s="2">
        <v>5</v>
      </c>
      <c r="H8" s="2">
        <v>10</v>
      </c>
      <c r="I8" s="2"/>
      <c r="J8" s="2">
        <v>22</v>
      </c>
      <c r="K8" s="2">
        <v>3.75</v>
      </c>
      <c r="L8" s="14">
        <f t="shared" si="0"/>
        <v>92.05</v>
      </c>
      <c r="M8" s="15">
        <f t="shared" si="1"/>
        <v>9.205</v>
      </c>
      <c r="N8" s="16">
        <v>12</v>
      </c>
      <c r="O8" s="17">
        <f t="shared" si="2"/>
        <v>76.70833333333333</v>
      </c>
    </row>
    <row r="9" spans="1:15" ht="12.75">
      <c r="A9" s="13" t="s">
        <v>41</v>
      </c>
      <c r="B9" s="2"/>
      <c r="C9" s="2">
        <v>6</v>
      </c>
      <c r="D9" s="2"/>
      <c r="E9" s="2"/>
      <c r="F9" s="2"/>
      <c r="G9" s="2"/>
      <c r="H9" s="2"/>
      <c r="I9" s="2"/>
      <c r="J9" s="2"/>
      <c r="K9" s="2">
        <v>6</v>
      </c>
      <c r="L9" s="14">
        <f t="shared" si="0"/>
        <v>12</v>
      </c>
      <c r="M9" s="15">
        <f t="shared" si="1"/>
        <v>1.2</v>
      </c>
      <c r="N9" s="16">
        <v>2</v>
      </c>
      <c r="O9" s="17">
        <f t="shared" si="2"/>
        <v>60</v>
      </c>
    </row>
    <row r="10" spans="1:15" ht="12.75">
      <c r="A10" s="13" t="s">
        <v>42</v>
      </c>
      <c r="B10" s="2">
        <v>50</v>
      </c>
      <c r="C10" s="2"/>
      <c r="D10" s="2"/>
      <c r="E10" s="2"/>
      <c r="F10" s="2">
        <v>20</v>
      </c>
      <c r="G10" s="2"/>
      <c r="H10" s="2"/>
      <c r="I10" s="2"/>
      <c r="J10" s="2"/>
      <c r="K10" s="2"/>
      <c r="L10" s="14">
        <f t="shared" si="0"/>
        <v>70</v>
      </c>
      <c r="M10" s="15">
        <f t="shared" si="1"/>
        <v>7</v>
      </c>
      <c r="N10" s="16">
        <v>8</v>
      </c>
      <c r="O10" s="17">
        <f t="shared" si="2"/>
        <v>87.5</v>
      </c>
    </row>
    <row r="11" spans="1:15" ht="12.75">
      <c r="A11" s="18" t="s">
        <v>43</v>
      </c>
      <c r="B11" s="2"/>
      <c r="C11" s="2">
        <v>24.2</v>
      </c>
      <c r="D11" s="2">
        <v>32.2</v>
      </c>
      <c r="E11" s="2">
        <v>24.2</v>
      </c>
      <c r="F11" s="2">
        <v>60.4</v>
      </c>
      <c r="G11" s="2">
        <v>42</v>
      </c>
      <c r="H11" s="2">
        <v>14</v>
      </c>
      <c r="I11" s="2">
        <v>24.2</v>
      </c>
      <c r="J11" s="2">
        <v>32.2</v>
      </c>
      <c r="K11" s="2">
        <v>24.2</v>
      </c>
      <c r="L11" s="14">
        <f t="shared" si="0"/>
        <v>277.59999999999997</v>
      </c>
      <c r="M11" s="15">
        <f t="shared" si="1"/>
        <v>27.759999999999998</v>
      </c>
      <c r="N11" s="16">
        <v>28</v>
      </c>
      <c r="O11" s="17">
        <f t="shared" si="2"/>
        <v>99.14285714285714</v>
      </c>
    </row>
    <row r="12" spans="1:15" ht="12.75">
      <c r="A12" s="13" t="s">
        <v>44</v>
      </c>
      <c r="B12" s="2">
        <v>20</v>
      </c>
      <c r="C12" s="2">
        <v>10</v>
      </c>
      <c r="D12" s="2"/>
      <c r="E12" s="2"/>
      <c r="F12" s="2"/>
      <c r="G12" s="9"/>
      <c r="H12" s="2"/>
      <c r="I12" s="2"/>
      <c r="J12" s="2"/>
      <c r="K12" s="2"/>
      <c r="L12" s="14">
        <f t="shared" si="0"/>
        <v>30</v>
      </c>
      <c r="M12" s="15">
        <f t="shared" si="1"/>
        <v>3</v>
      </c>
      <c r="N12" s="16">
        <v>3</v>
      </c>
      <c r="O12" s="17">
        <f t="shared" si="2"/>
        <v>100</v>
      </c>
    </row>
    <row r="13" spans="1:15" ht="12.75">
      <c r="A13" s="13" t="s">
        <v>45</v>
      </c>
      <c r="B13" s="2">
        <v>117.8</v>
      </c>
      <c r="C13" s="2">
        <v>75</v>
      </c>
      <c r="D13" s="2">
        <v>128.3</v>
      </c>
      <c r="E13" s="2">
        <v>112</v>
      </c>
      <c r="F13" s="2">
        <v>128</v>
      </c>
      <c r="G13" s="2">
        <v>107.5</v>
      </c>
      <c r="H13" s="2">
        <v>208.3</v>
      </c>
      <c r="I13" s="2">
        <v>108</v>
      </c>
      <c r="J13" s="2">
        <v>140</v>
      </c>
      <c r="K13" s="2">
        <v>203</v>
      </c>
      <c r="L13" s="14">
        <f t="shared" si="0"/>
        <v>1327.9</v>
      </c>
      <c r="M13" s="15">
        <f t="shared" si="1"/>
        <v>132.79000000000002</v>
      </c>
      <c r="N13" s="16">
        <v>120</v>
      </c>
      <c r="O13" s="17">
        <f t="shared" si="2"/>
        <v>110.65833333333335</v>
      </c>
    </row>
    <row r="14" spans="1:15" ht="12.75">
      <c r="A14" s="13" t="s">
        <v>46</v>
      </c>
      <c r="B14" s="2">
        <v>115.5</v>
      </c>
      <c r="C14" s="2">
        <v>274.2</v>
      </c>
      <c r="D14" s="2">
        <v>140</v>
      </c>
      <c r="E14" s="2">
        <v>87.9</v>
      </c>
      <c r="F14" s="2">
        <v>52</v>
      </c>
      <c r="G14" s="2">
        <v>109.3</v>
      </c>
      <c r="H14" s="2">
        <v>148.7</v>
      </c>
      <c r="I14" s="2">
        <v>160</v>
      </c>
      <c r="J14" s="2">
        <v>174.5</v>
      </c>
      <c r="K14" s="2">
        <v>140</v>
      </c>
      <c r="L14" s="14">
        <f t="shared" si="0"/>
        <v>1402.1</v>
      </c>
      <c r="M14" s="15">
        <f t="shared" si="1"/>
        <v>140.20999999999998</v>
      </c>
      <c r="N14" s="16">
        <v>140</v>
      </c>
      <c r="O14" s="17">
        <f t="shared" si="2"/>
        <v>100.14999999999999</v>
      </c>
    </row>
    <row r="15" spans="1:15" ht="12.75">
      <c r="A15" s="19" t="s">
        <v>47</v>
      </c>
      <c r="B15" s="2"/>
      <c r="C15" s="2">
        <v>3.6</v>
      </c>
      <c r="D15" s="2">
        <v>5</v>
      </c>
      <c r="E15" s="2">
        <v>8.4</v>
      </c>
      <c r="F15" s="2"/>
      <c r="G15" s="2">
        <v>5</v>
      </c>
      <c r="H15" s="2">
        <v>4.2</v>
      </c>
      <c r="I15" s="2">
        <v>5</v>
      </c>
      <c r="J15" s="2"/>
      <c r="K15" s="2"/>
      <c r="L15" s="14">
        <f t="shared" si="0"/>
        <v>31.2</v>
      </c>
      <c r="M15" s="15">
        <f t="shared" si="1"/>
        <v>3.12</v>
      </c>
      <c r="N15" s="16">
        <v>3</v>
      </c>
      <c r="O15" s="17">
        <f t="shared" si="2"/>
        <v>104</v>
      </c>
    </row>
    <row r="16" spans="1:15" ht="12.75">
      <c r="A16" s="13" t="s">
        <v>22</v>
      </c>
      <c r="B16" s="3"/>
      <c r="C16" s="2">
        <v>100</v>
      </c>
      <c r="D16" s="2"/>
      <c r="E16" s="2">
        <v>170</v>
      </c>
      <c r="F16" s="2">
        <v>100</v>
      </c>
      <c r="G16" s="2"/>
      <c r="H16" s="2">
        <v>100</v>
      </c>
      <c r="I16" s="2"/>
      <c r="J16" s="2"/>
      <c r="K16" s="2"/>
      <c r="L16" s="14">
        <f t="shared" si="0"/>
        <v>470</v>
      </c>
      <c r="M16" s="15">
        <f t="shared" si="1"/>
        <v>47</v>
      </c>
      <c r="N16" s="16">
        <v>45</v>
      </c>
      <c r="O16" s="17">
        <f t="shared" si="2"/>
        <v>104.44444444444444</v>
      </c>
    </row>
    <row r="17" spans="1:15" ht="12.75">
      <c r="A17" s="13" t="s">
        <v>48</v>
      </c>
      <c r="B17" s="2"/>
      <c r="C17" s="2"/>
      <c r="D17" s="2">
        <v>20</v>
      </c>
      <c r="E17" s="2"/>
      <c r="F17" s="2"/>
      <c r="G17" s="2"/>
      <c r="H17" s="2">
        <v>20</v>
      </c>
      <c r="I17" s="2"/>
      <c r="J17" s="2"/>
      <c r="K17" s="2"/>
      <c r="L17" s="14">
        <f t="shared" si="0"/>
        <v>40</v>
      </c>
      <c r="M17" s="15">
        <f t="shared" si="1"/>
        <v>4</v>
      </c>
      <c r="N17" s="16">
        <v>4</v>
      </c>
      <c r="O17" s="17">
        <f t="shared" si="2"/>
        <v>100</v>
      </c>
    </row>
    <row r="18" spans="1:15" ht="12.75">
      <c r="A18" s="13" t="s">
        <v>49</v>
      </c>
      <c r="B18" s="3">
        <v>200</v>
      </c>
      <c r="C18" s="2"/>
      <c r="D18" s="2"/>
      <c r="E18" s="2">
        <v>200</v>
      </c>
      <c r="F18" s="2"/>
      <c r="G18" s="2">
        <v>200</v>
      </c>
      <c r="H18" s="2"/>
      <c r="I18" s="2"/>
      <c r="J18" s="2">
        <v>200</v>
      </c>
      <c r="K18" s="2"/>
      <c r="L18" s="14">
        <f t="shared" si="0"/>
        <v>800</v>
      </c>
      <c r="M18" s="15">
        <f t="shared" si="1"/>
        <v>80</v>
      </c>
      <c r="N18" s="16">
        <v>85</v>
      </c>
      <c r="O18" s="17">
        <f t="shared" si="2"/>
        <v>94.11764705882354</v>
      </c>
    </row>
    <row r="19" spans="1:15" ht="12.75">
      <c r="A19" s="13" t="s">
        <v>50</v>
      </c>
      <c r="B19" s="2">
        <v>35</v>
      </c>
      <c r="C19" s="2">
        <v>141.7</v>
      </c>
      <c r="D19" s="2"/>
      <c r="E19" s="2">
        <v>126</v>
      </c>
      <c r="F19" s="2">
        <v>116</v>
      </c>
      <c r="G19" s="2">
        <v>35</v>
      </c>
      <c r="H19" s="2">
        <v>51</v>
      </c>
      <c r="I19" s="2">
        <v>89.3</v>
      </c>
      <c r="J19" s="2">
        <v>90</v>
      </c>
      <c r="K19" s="2">
        <v>38</v>
      </c>
      <c r="L19" s="14">
        <f t="shared" si="0"/>
        <v>722</v>
      </c>
      <c r="M19" s="15">
        <f t="shared" si="1"/>
        <v>72.2</v>
      </c>
      <c r="N19" s="16">
        <v>75</v>
      </c>
      <c r="O19" s="17">
        <f t="shared" si="2"/>
        <v>96.26666666666667</v>
      </c>
    </row>
    <row r="20" spans="1:15" ht="12.75">
      <c r="A20" s="20" t="s">
        <v>51</v>
      </c>
      <c r="B20" s="2">
        <v>70</v>
      </c>
      <c r="C20" s="2"/>
      <c r="D20" s="2"/>
      <c r="E20" s="2"/>
      <c r="F20" s="2"/>
      <c r="G20" s="2"/>
      <c r="H20" s="2"/>
      <c r="I20" s="2"/>
      <c r="J20" s="2">
        <v>20</v>
      </c>
      <c r="K20" s="2"/>
      <c r="L20" s="14">
        <f t="shared" si="0"/>
        <v>90</v>
      </c>
      <c r="M20" s="15">
        <f t="shared" si="1"/>
        <v>9</v>
      </c>
      <c r="N20" s="16">
        <v>10</v>
      </c>
      <c r="O20" s="17">
        <f t="shared" si="2"/>
        <v>90</v>
      </c>
    </row>
    <row r="21" spans="1:15" ht="12.75">
      <c r="A21" s="13" t="s">
        <v>52</v>
      </c>
      <c r="B21" s="4">
        <v>22</v>
      </c>
      <c r="C21" s="4">
        <v>169</v>
      </c>
      <c r="D21" s="4">
        <v>243.5</v>
      </c>
      <c r="E21" s="2">
        <v>50</v>
      </c>
      <c r="F21" s="2">
        <v>189</v>
      </c>
      <c r="G21" s="2">
        <v>50</v>
      </c>
      <c r="H21" s="2">
        <v>122.5</v>
      </c>
      <c r="I21" s="2">
        <v>56</v>
      </c>
      <c r="J21" s="2">
        <v>100</v>
      </c>
      <c r="K21" s="2">
        <v>122.5</v>
      </c>
      <c r="L21" s="14">
        <f t="shared" si="0"/>
        <v>1124.5</v>
      </c>
      <c r="M21" s="15">
        <f t="shared" si="1"/>
        <v>112.45</v>
      </c>
      <c r="N21" s="16">
        <v>100</v>
      </c>
      <c r="O21" s="17">
        <f t="shared" si="2"/>
        <v>112.45</v>
      </c>
    </row>
    <row r="22" spans="1:15" ht="12.75">
      <c r="A22" s="13" t="s">
        <v>53</v>
      </c>
      <c r="B22" s="4">
        <v>15</v>
      </c>
      <c r="C22" s="4">
        <v>12</v>
      </c>
      <c r="D22" s="4">
        <v>15</v>
      </c>
      <c r="E22" s="4">
        <v>18</v>
      </c>
      <c r="F22" s="4">
        <v>9</v>
      </c>
      <c r="G22" s="4">
        <v>5.2</v>
      </c>
      <c r="H22" s="4">
        <v>16.6</v>
      </c>
      <c r="I22" s="4">
        <v>23</v>
      </c>
      <c r="J22" s="4">
        <v>6</v>
      </c>
      <c r="K22" s="4">
        <v>7</v>
      </c>
      <c r="L22" s="14">
        <f t="shared" si="0"/>
        <v>126.80000000000001</v>
      </c>
      <c r="M22" s="15">
        <f t="shared" si="1"/>
        <v>12.680000000000001</v>
      </c>
      <c r="N22" s="16">
        <v>13</v>
      </c>
      <c r="O22" s="17">
        <f t="shared" si="2"/>
        <v>97.53846153846156</v>
      </c>
    </row>
    <row r="23" spans="1:15" ht="12.75">
      <c r="A23" s="13" t="s">
        <v>54</v>
      </c>
      <c r="B23" s="2"/>
      <c r="C23" s="2"/>
      <c r="D23" s="2"/>
      <c r="E23" s="2"/>
      <c r="F23" s="2"/>
      <c r="G23" s="2"/>
      <c r="H23" s="2">
        <v>181</v>
      </c>
      <c r="I23" s="2"/>
      <c r="J23" s="2"/>
      <c r="K23" s="2"/>
      <c r="L23" s="14">
        <f t="shared" si="0"/>
        <v>181</v>
      </c>
      <c r="M23" s="15">
        <f t="shared" si="1"/>
        <v>18.1</v>
      </c>
      <c r="N23" s="16">
        <v>18</v>
      </c>
      <c r="O23" s="17">
        <f t="shared" si="2"/>
        <v>100.55555555555557</v>
      </c>
    </row>
    <row r="24" spans="1:15" ht="12.75">
      <c r="A24" s="13" t="s">
        <v>55</v>
      </c>
      <c r="B24" s="2"/>
      <c r="C24" s="2">
        <v>17</v>
      </c>
      <c r="D24" s="2">
        <v>15</v>
      </c>
      <c r="E24" s="2"/>
      <c r="F24" s="2"/>
      <c r="G24" s="2">
        <v>5</v>
      </c>
      <c r="H24" s="2">
        <v>30</v>
      </c>
      <c r="I24" s="2">
        <v>5</v>
      </c>
      <c r="J24" s="2">
        <v>27</v>
      </c>
      <c r="K24" s="2">
        <v>17.5</v>
      </c>
      <c r="L24" s="14">
        <f t="shared" si="0"/>
        <v>116.5</v>
      </c>
      <c r="M24" s="15">
        <f t="shared" si="1"/>
        <v>11.65</v>
      </c>
      <c r="N24" s="16">
        <v>13</v>
      </c>
      <c r="O24" s="17">
        <f t="shared" si="2"/>
        <v>89.61538461538461</v>
      </c>
    </row>
    <row r="25" spans="1:15" ht="12.75">
      <c r="A25" s="13" t="s">
        <v>56</v>
      </c>
      <c r="B25" s="2"/>
      <c r="C25" s="2"/>
      <c r="D25" s="2"/>
      <c r="E25" s="2">
        <v>6.8</v>
      </c>
      <c r="F25" s="2"/>
      <c r="G25" s="2">
        <v>23</v>
      </c>
      <c r="H25" s="2"/>
      <c r="I25" s="2"/>
      <c r="J25" s="2"/>
      <c r="K25" s="2">
        <v>22</v>
      </c>
      <c r="L25" s="14">
        <f t="shared" si="0"/>
        <v>51.8</v>
      </c>
      <c r="M25" s="15">
        <f t="shared" si="1"/>
        <v>5.18</v>
      </c>
      <c r="N25" s="16">
        <v>6</v>
      </c>
      <c r="O25" s="17">
        <f t="shared" si="2"/>
        <v>86.33333333333333</v>
      </c>
    </row>
    <row r="26" spans="1:15" ht="12.75">
      <c r="A26" s="13" t="s">
        <v>57</v>
      </c>
      <c r="B26" s="2"/>
      <c r="C26" s="2">
        <v>17</v>
      </c>
      <c r="D26" s="2">
        <v>116.7</v>
      </c>
      <c r="E26" s="2"/>
      <c r="F26" s="2">
        <v>3.6</v>
      </c>
      <c r="G26" s="2"/>
      <c r="H26" s="2"/>
      <c r="I26" s="2">
        <v>30</v>
      </c>
      <c r="J26" s="2"/>
      <c r="K26" s="2">
        <v>10</v>
      </c>
      <c r="L26" s="14">
        <f t="shared" si="0"/>
        <v>177.29999999999998</v>
      </c>
      <c r="M26" s="15">
        <f t="shared" si="1"/>
        <v>17.729999999999997</v>
      </c>
      <c r="N26" s="16">
        <v>18</v>
      </c>
      <c r="O26" s="17">
        <f t="shared" si="2"/>
        <v>98.49999999999999</v>
      </c>
    </row>
    <row r="27" spans="1:15" ht="12.75">
      <c r="A27" s="13" t="s">
        <v>58</v>
      </c>
      <c r="B27" s="2"/>
      <c r="C27" s="2"/>
      <c r="D27" s="2">
        <v>91.5</v>
      </c>
      <c r="E27" s="2"/>
      <c r="F27" s="2"/>
      <c r="G27" s="2"/>
      <c r="H27" s="2">
        <v>33</v>
      </c>
      <c r="I27" s="2"/>
      <c r="J27" s="2"/>
      <c r="K27" s="2">
        <v>91</v>
      </c>
      <c r="L27" s="14">
        <f t="shared" si="0"/>
        <v>215.5</v>
      </c>
      <c r="M27" s="15">
        <f t="shared" si="1"/>
        <v>21.55</v>
      </c>
      <c r="N27" s="16">
        <v>22</v>
      </c>
      <c r="O27" s="17">
        <f t="shared" si="2"/>
        <v>97.95454545454545</v>
      </c>
    </row>
    <row r="28" spans="1:15" ht="12.75">
      <c r="A28" s="13" t="s">
        <v>59</v>
      </c>
      <c r="B28" s="2">
        <v>5</v>
      </c>
      <c r="C28" s="2">
        <v>21.7</v>
      </c>
      <c r="D28" s="2">
        <v>11.2</v>
      </c>
      <c r="E28" s="2">
        <v>7</v>
      </c>
      <c r="F28" s="2">
        <v>4.5</v>
      </c>
      <c r="G28" s="2">
        <v>9.5</v>
      </c>
      <c r="H28" s="2">
        <v>14</v>
      </c>
      <c r="I28" s="2">
        <v>7</v>
      </c>
      <c r="J28" s="2">
        <v>4</v>
      </c>
      <c r="K28" s="2">
        <v>15</v>
      </c>
      <c r="L28" s="14">
        <f t="shared" si="0"/>
        <v>98.9</v>
      </c>
      <c r="M28" s="15">
        <f t="shared" si="1"/>
        <v>9.89</v>
      </c>
      <c r="N28" s="16">
        <v>10</v>
      </c>
      <c r="O28" s="17">
        <f t="shared" si="2"/>
        <v>98.9</v>
      </c>
    </row>
    <row r="29" spans="1:15" ht="12.75">
      <c r="A29" s="21" t="s">
        <v>60</v>
      </c>
      <c r="B29" s="2">
        <v>30</v>
      </c>
      <c r="C29" s="2">
        <v>54.5</v>
      </c>
      <c r="D29" s="2">
        <v>30</v>
      </c>
      <c r="E29" s="2">
        <v>35.4</v>
      </c>
      <c r="F29" s="2">
        <v>39</v>
      </c>
      <c r="G29" s="2">
        <v>23</v>
      </c>
      <c r="H29" s="2">
        <v>25</v>
      </c>
      <c r="I29" s="2">
        <v>15</v>
      </c>
      <c r="J29" s="2">
        <v>20</v>
      </c>
      <c r="K29" s="2">
        <v>30</v>
      </c>
      <c r="L29" s="14">
        <f t="shared" si="0"/>
        <v>301.9</v>
      </c>
      <c r="M29" s="15">
        <f t="shared" si="1"/>
        <v>30.189999999999998</v>
      </c>
      <c r="N29" s="22">
        <v>32</v>
      </c>
      <c r="O29" s="17">
        <f t="shared" si="2"/>
        <v>94.34375</v>
      </c>
    </row>
    <row r="30" spans="1:15" ht="12.75">
      <c r="A30" s="23" t="s">
        <v>61</v>
      </c>
      <c r="B30" s="2"/>
      <c r="C30" s="2">
        <v>25</v>
      </c>
      <c r="D30" s="2"/>
      <c r="E30" s="2"/>
      <c r="F30" s="2"/>
      <c r="G30" s="2">
        <v>30</v>
      </c>
      <c r="H30" s="2"/>
      <c r="I30" s="2"/>
      <c r="J30" s="2"/>
      <c r="K30" s="2">
        <v>25</v>
      </c>
      <c r="L30" s="14">
        <f t="shared" si="0"/>
        <v>80</v>
      </c>
      <c r="M30" s="15">
        <f t="shared" si="1"/>
        <v>8</v>
      </c>
      <c r="N30" s="16">
        <v>8</v>
      </c>
      <c r="O30" s="17">
        <f t="shared" si="2"/>
        <v>100</v>
      </c>
    </row>
    <row r="31" spans="1:15" ht="12.75">
      <c r="A31" s="19" t="s">
        <v>62</v>
      </c>
      <c r="B31" s="2"/>
      <c r="C31" s="5"/>
      <c r="D31" s="2"/>
      <c r="E31" s="2"/>
      <c r="F31" s="2"/>
      <c r="G31" s="2"/>
      <c r="H31" s="2"/>
      <c r="I31" s="2"/>
      <c r="J31" s="2"/>
      <c r="K31" s="2"/>
      <c r="L31" s="14">
        <f t="shared" si="0"/>
        <v>0</v>
      </c>
      <c r="M31" s="15">
        <f t="shared" si="1"/>
        <v>0</v>
      </c>
      <c r="N31" s="16">
        <v>2</v>
      </c>
      <c r="O31" s="17">
        <f t="shared" si="2"/>
        <v>0</v>
      </c>
    </row>
    <row r="32" spans="1:15" ht="12.75">
      <c r="A32" s="13" t="s">
        <v>63</v>
      </c>
      <c r="B32" s="6">
        <v>1</v>
      </c>
      <c r="C32" s="6">
        <v>1</v>
      </c>
      <c r="D32" s="6">
        <v>1</v>
      </c>
      <c r="E32" s="6"/>
      <c r="F32" s="6"/>
      <c r="G32" s="6"/>
      <c r="H32" s="6"/>
      <c r="I32" s="6">
        <v>1</v>
      </c>
      <c r="J32" s="6"/>
      <c r="K32" s="6">
        <v>1</v>
      </c>
      <c r="L32" s="14">
        <f t="shared" si="0"/>
        <v>5</v>
      </c>
      <c r="M32" s="15">
        <f t="shared" si="1"/>
        <v>0.5</v>
      </c>
      <c r="N32" s="16">
        <v>1</v>
      </c>
      <c r="O32" s="17">
        <f t="shared" si="2"/>
        <v>50</v>
      </c>
    </row>
    <row r="33" spans="1:15" ht="12.75">
      <c r="A33" s="18" t="s">
        <v>64</v>
      </c>
      <c r="B33" s="2"/>
      <c r="C33" s="2">
        <v>4</v>
      </c>
      <c r="D33" s="2"/>
      <c r="E33" s="2">
        <v>4</v>
      </c>
      <c r="F33" s="2"/>
      <c r="G33" s="2">
        <v>4</v>
      </c>
      <c r="H33" s="2"/>
      <c r="I33" s="2"/>
      <c r="J33" s="2">
        <v>4</v>
      </c>
      <c r="K33" s="2"/>
      <c r="L33" s="14">
        <f t="shared" si="0"/>
        <v>16</v>
      </c>
      <c r="M33" s="15">
        <f t="shared" si="1"/>
        <v>1.6</v>
      </c>
      <c r="N33" s="16">
        <v>2</v>
      </c>
      <c r="O33" s="17">
        <f t="shared" si="2"/>
        <v>80</v>
      </c>
    </row>
    <row r="34" spans="1:15" ht="12.75">
      <c r="A34" s="13" t="s">
        <v>65</v>
      </c>
      <c r="B34" s="4"/>
      <c r="C34" s="4"/>
      <c r="D34" s="4"/>
      <c r="E34" s="4"/>
      <c r="F34" s="4">
        <v>4</v>
      </c>
      <c r="G34" s="4"/>
      <c r="H34" s="4">
        <v>4</v>
      </c>
      <c r="I34" s="4"/>
      <c r="J34" s="4"/>
      <c r="K34" s="4"/>
      <c r="L34" s="14">
        <f t="shared" si="0"/>
        <v>8</v>
      </c>
      <c r="M34" s="15">
        <f t="shared" si="1"/>
        <v>0.8</v>
      </c>
      <c r="N34" s="16">
        <v>1</v>
      </c>
      <c r="O34" s="17">
        <f t="shared" si="2"/>
        <v>80</v>
      </c>
    </row>
    <row r="35" spans="1:15" ht="12.75">
      <c r="A35" s="13" t="s">
        <v>66</v>
      </c>
      <c r="B35" s="4">
        <v>5</v>
      </c>
      <c r="C35" s="4">
        <v>5</v>
      </c>
      <c r="D35" s="4">
        <v>5</v>
      </c>
      <c r="E35" s="4">
        <v>5</v>
      </c>
      <c r="F35" s="4">
        <v>5</v>
      </c>
      <c r="G35" s="4">
        <v>5</v>
      </c>
      <c r="H35" s="4">
        <v>5</v>
      </c>
      <c r="I35" s="4">
        <v>5</v>
      </c>
      <c r="J35" s="4">
        <v>5</v>
      </c>
      <c r="K35" s="4">
        <v>5</v>
      </c>
      <c r="L35" s="14">
        <f t="shared" si="0"/>
        <v>50</v>
      </c>
      <c r="M35" s="15">
        <f t="shared" si="1"/>
        <v>5</v>
      </c>
      <c r="N35" s="16">
        <v>5</v>
      </c>
      <c r="O35" s="17">
        <f t="shared" si="2"/>
        <v>100</v>
      </c>
    </row>
    <row r="36" spans="1:15" ht="12.75">
      <c r="A36" s="13" t="s">
        <v>67</v>
      </c>
      <c r="B36" s="7">
        <v>0.3</v>
      </c>
      <c r="C36" s="7">
        <v>0.3</v>
      </c>
      <c r="D36" s="7">
        <v>0.3</v>
      </c>
      <c r="E36" s="7">
        <v>0.3</v>
      </c>
      <c r="F36" s="7">
        <v>0.3</v>
      </c>
      <c r="G36" s="7"/>
      <c r="H36" s="7">
        <v>0.3</v>
      </c>
      <c r="I36" s="7"/>
      <c r="J36" s="7">
        <v>0.3</v>
      </c>
      <c r="K36" s="7">
        <v>0.3</v>
      </c>
      <c r="L36" s="14">
        <f t="shared" si="0"/>
        <v>2.4</v>
      </c>
      <c r="M36" s="15">
        <f t="shared" si="1"/>
        <v>0.24</v>
      </c>
      <c r="N36" s="16">
        <v>0.3</v>
      </c>
      <c r="O36" s="17">
        <f t="shared" si="2"/>
        <v>80</v>
      </c>
    </row>
    <row r="37" spans="1:15" ht="12.75">
      <c r="A37" s="13" t="s">
        <v>68</v>
      </c>
      <c r="B37" s="8">
        <v>50</v>
      </c>
      <c r="C37" s="8">
        <v>50</v>
      </c>
      <c r="D37" s="8">
        <v>50</v>
      </c>
      <c r="E37" s="8">
        <v>50</v>
      </c>
      <c r="F37" s="8">
        <v>50</v>
      </c>
      <c r="G37" s="8">
        <v>50</v>
      </c>
      <c r="H37" s="8">
        <v>50</v>
      </c>
      <c r="I37" s="8">
        <v>50</v>
      </c>
      <c r="J37" s="8">
        <v>50</v>
      </c>
      <c r="K37" s="8">
        <v>50</v>
      </c>
      <c r="L37" s="14">
        <f t="shared" si="0"/>
        <v>500</v>
      </c>
      <c r="M37" s="15">
        <f t="shared" si="1"/>
        <v>50</v>
      </c>
      <c r="N37" s="16">
        <v>50</v>
      </c>
      <c r="O37" s="17">
        <f t="shared" si="2"/>
        <v>100</v>
      </c>
    </row>
    <row r="38" spans="1:15" ht="12.75">
      <c r="A38" s="10"/>
      <c r="B38" s="24"/>
      <c r="C38" s="10"/>
      <c r="D38" s="10"/>
      <c r="E38" s="10"/>
      <c r="F38" s="10"/>
      <c r="G38" s="10"/>
      <c r="H38" s="10"/>
      <c r="I38" s="10"/>
      <c r="J38" s="10"/>
      <c r="K38" s="10"/>
      <c r="L38" s="25"/>
      <c r="M38" s="25"/>
      <c r="N38" s="26"/>
      <c r="O38" s="17">
        <f>AVERAGE(O6:O37)</f>
        <v>89.98824240378698</v>
      </c>
    </row>
    <row r="39" spans="1:15" ht="12.75">
      <c r="A39" s="27"/>
      <c r="B39" s="24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28"/>
    </row>
    <row r="40" spans="1:15" ht="12.75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10"/>
    </row>
    <row r="41" spans="1:15" ht="15.75">
      <c r="A41" s="107" t="s">
        <v>81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1"/>
      <c r="M41" s="11"/>
      <c r="N41" s="10"/>
      <c r="O41" s="10"/>
    </row>
    <row r="42" spans="1:15" ht="12.75">
      <c r="A42" s="94" t="s">
        <v>35</v>
      </c>
      <c r="B42" s="97" t="s">
        <v>36</v>
      </c>
      <c r="C42" s="98"/>
      <c r="D42" s="98"/>
      <c r="E42" s="98"/>
      <c r="F42" s="98"/>
      <c r="G42" s="98"/>
      <c r="H42" s="98"/>
      <c r="I42" s="98"/>
      <c r="J42" s="98"/>
      <c r="K42" s="99"/>
      <c r="L42" s="94" t="s">
        <v>70</v>
      </c>
      <c r="M42" s="100" t="s">
        <v>69</v>
      </c>
      <c r="N42" s="94" t="s">
        <v>37</v>
      </c>
      <c r="O42" s="94" t="s">
        <v>38</v>
      </c>
    </row>
    <row r="43" spans="1:15" ht="12.75">
      <c r="A43" s="95"/>
      <c r="B43" s="12">
        <v>1</v>
      </c>
      <c r="C43" s="12">
        <v>2</v>
      </c>
      <c r="D43" s="12">
        <v>3</v>
      </c>
      <c r="E43" s="12">
        <v>4</v>
      </c>
      <c r="F43" s="12">
        <v>5</v>
      </c>
      <c r="G43" s="12">
        <v>6</v>
      </c>
      <c r="H43" s="12">
        <v>7</v>
      </c>
      <c r="I43" s="12">
        <v>8</v>
      </c>
      <c r="J43" s="12">
        <v>9</v>
      </c>
      <c r="K43" s="12">
        <v>10</v>
      </c>
      <c r="L43" s="95"/>
      <c r="M43" s="101"/>
      <c r="N43" s="95"/>
      <c r="O43" s="95"/>
    </row>
    <row r="44" spans="1:15" ht="12.75">
      <c r="A44" s="96"/>
      <c r="B44" s="104" t="s">
        <v>39</v>
      </c>
      <c r="C44" s="105"/>
      <c r="D44" s="105"/>
      <c r="E44" s="105"/>
      <c r="F44" s="105"/>
      <c r="G44" s="105"/>
      <c r="H44" s="105"/>
      <c r="I44" s="105"/>
      <c r="J44" s="105"/>
      <c r="K44" s="106"/>
      <c r="L44" s="95"/>
      <c r="M44" s="102"/>
      <c r="N44" s="96"/>
      <c r="O44" s="96"/>
    </row>
    <row r="45" spans="1:15" ht="12.75">
      <c r="A45" s="13" t="s">
        <v>16</v>
      </c>
      <c r="B45" s="2">
        <v>61</v>
      </c>
      <c r="C45" s="2">
        <v>38</v>
      </c>
      <c r="D45" s="2">
        <v>75</v>
      </c>
      <c r="E45" s="2">
        <v>38</v>
      </c>
      <c r="F45" s="2">
        <v>70</v>
      </c>
      <c r="G45" s="2">
        <v>73</v>
      </c>
      <c r="H45" s="2">
        <v>40</v>
      </c>
      <c r="I45" s="2">
        <v>40</v>
      </c>
      <c r="J45" s="2">
        <v>60</v>
      </c>
      <c r="K45" s="2">
        <v>38</v>
      </c>
      <c r="L45" s="14">
        <f>SUM(B45:K45)</f>
        <v>533</v>
      </c>
      <c r="M45" s="15">
        <f>L45/10</f>
        <v>53.3</v>
      </c>
      <c r="N45" s="29">
        <v>60</v>
      </c>
      <c r="O45" s="17">
        <f>M45*100/N45</f>
        <v>88.83333333333333</v>
      </c>
    </row>
    <row r="46" spans="1:15" ht="12.75">
      <c r="A46" s="13" t="s">
        <v>12</v>
      </c>
      <c r="B46" s="2">
        <v>40</v>
      </c>
      <c r="C46" s="2">
        <v>25</v>
      </c>
      <c r="D46" s="2">
        <v>90</v>
      </c>
      <c r="E46" s="2">
        <v>50</v>
      </c>
      <c r="F46" s="2">
        <v>50</v>
      </c>
      <c r="G46" s="2">
        <v>50</v>
      </c>
      <c r="H46" s="2">
        <v>50</v>
      </c>
      <c r="I46" s="2">
        <v>40</v>
      </c>
      <c r="J46" s="2">
        <v>50</v>
      </c>
      <c r="K46" s="2">
        <v>50</v>
      </c>
      <c r="L46" s="14">
        <f aca="true" t="shared" si="3" ref="L46:L76">SUM(B46:K46)</f>
        <v>495</v>
      </c>
      <c r="M46" s="15">
        <f aca="true" t="shared" si="4" ref="M46:M76">L46/10</f>
        <v>49.5</v>
      </c>
      <c r="N46" s="29">
        <v>60</v>
      </c>
      <c r="O46" s="30">
        <f aca="true" t="shared" si="5" ref="O46:O76">M46*100/N46</f>
        <v>82.5</v>
      </c>
    </row>
    <row r="47" spans="1:15" ht="12.75">
      <c r="A47" s="13" t="s">
        <v>40</v>
      </c>
      <c r="B47" s="2">
        <v>2.3</v>
      </c>
      <c r="C47" s="2"/>
      <c r="D47" s="2">
        <v>27.5</v>
      </c>
      <c r="E47" s="2"/>
      <c r="F47" s="2"/>
      <c r="G47" s="2"/>
      <c r="H47" s="2">
        <v>15</v>
      </c>
      <c r="I47" s="2"/>
      <c r="J47" s="2"/>
      <c r="K47" s="2"/>
      <c r="L47" s="14">
        <f t="shared" si="3"/>
        <v>44.8</v>
      </c>
      <c r="M47" s="15">
        <f t="shared" si="4"/>
        <v>4.4799999999999995</v>
      </c>
      <c r="N47" s="29">
        <v>12</v>
      </c>
      <c r="O47" s="30">
        <f t="shared" si="5"/>
        <v>37.33333333333333</v>
      </c>
    </row>
    <row r="48" spans="1:15" ht="12.75">
      <c r="A48" s="13" t="s">
        <v>41</v>
      </c>
      <c r="B48" s="2"/>
      <c r="C48" s="2">
        <v>6</v>
      </c>
      <c r="D48" s="2"/>
      <c r="E48" s="2"/>
      <c r="F48" s="2"/>
      <c r="G48" s="2"/>
      <c r="H48" s="2"/>
      <c r="I48" s="2"/>
      <c r="J48" s="2"/>
      <c r="K48" s="2">
        <v>6</v>
      </c>
      <c r="L48" s="14">
        <f t="shared" si="3"/>
        <v>12</v>
      </c>
      <c r="M48" s="15">
        <f t="shared" si="4"/>
        <v>1.2</v>
      </c>
      <c r="N48" s="29">
        <v>2</v>
      </c>
      <c r="O48" s="30">
        <f t="shared" si="5"/>
        <v>60</v>
      </c>
    </row>
    <row r="49" spans="1:15" ht="12.75">
      <c r="A49" s="13" t="s">
        <v>42</v>
      </c>
      <c r="B49" s="2">
        <v>50</v>
      </c>
      <c r="C49" s="2"/>
      <c r="D49" s="2"/>
      <c r="E49" s="2"/>
      <c r="F49" s="2">
        <v>20</v>
      </c>
      <c r="G49" s="2"/>
      <c r="H49" s="2"/>
      <c r="I49" s="2"/>
      <c r="J49" s="2"/>
      <c r="K49" s="2"/>
      <c r="L49" s="14">
        <f t="shared" si="3"/>
        <v>70</v>
      </c>
      <c r="M49" s="15">
        <f t="shared" si="4"/>
        <v>7</v>
      </c>
      <c r="N49" s="29">
        <v>10</v>
      </c>
      <c r="O49" s="30">
        <f t="shared" si="5"/>
        <v>70</v>
      </c>
    </row>
    <row r="50" spans="1:15" ht="12.75">
      <c r="A50" s="18" t="s">
        <v>43</v>
      </c>
      <c r="B50" s="2"/>
      <c r="C50" s="2">
        <v>42</v>
      </c>
      <c r="D50" s="2"/>
      <c r="E50" s="2">
        <v>73.9</v>
      </c>
      <c r="F50" s="2">
        <v>12.4</v>
      </c>
      <c r="G50" s="2">
        <v>42</v>
      </c>
      <c r="H50" s="2">
        <v>19</v>
      </c>
      <c r="I50" s="2">
        <v>36.7</v>
      </c>
      <c r="J50" s="2">
        <v>53</v>
      </c>
      <c r="K50" s="2">
        <v>48</v>
      </c>
      <c r="L50" s="14">
        <f t="shared" si="3"/>
        <v>327</v>
      </c>
      <c r="M50" s="15">
        <f t="shared" si="4"/>
        <v>32.7</v>
      </c>
      <c r="N50" s="29">
        <v>30</v>
      </c>
      <c r="O50" s="30">
        <f t="shared" si="5"/>
        <v>109.00000000000001</v>
      </c>
    </row>
    <row r="51" spans="1:15" ht="12.75">
      <c r="A51" s="13" t="s">
        <v>44</v>
      </c>
      <c r="B51" s="2">
        <v>35</v>
      </c>
      <c r="C51" s="2"/>
      <c r="D51" s="2"/>
      <c r="E51" s="2"/>
      <c r="F51" s="2"/>
      <c r="G51" s="2"/>
      <c r="H51" s="2"/>
      <c r="I51" s="2"/>
      <c r="J51" s="2"/>
      <c r="K51" s="2"/>
      <c r="L51" s="14">
        <f t="shared" si="3"/>
        <v>35</v>
      </c>
      <c r="M51" s="15">
        <f t="shared" si="4"/>
        <v>3.5</v>
      </c>
      <c r="N51" s="29">
        <v>3</v>
      </c>
      <c r="O51" s="30">
        <f t="shared" si="5"/>
        <v>116.66666666666667</v>
      </c>
    </row>
    <row r="52" spans="1:15" ht="12.75">
      <c r="A52" s="13" t="s">
        <v>45</v>
      </c>
      <c r="B52" s="2">
        <v>128.3</v>
      </c>
      <c r="C52" s="2">
        <v>7.5</v>
      </c>
      <c r="D52" s="2">
        <v>128.3</v>
      </c>
      <c r="E52" s="2">
        <v>112</v>
      </c>
      <c r="F52" s="2">
        <v>128.3</v>
      </c>
      <c r="G52" s="2">
        <v>112.3</v>
      </c>
      <c r="H52" s="2">
        <v>208.3</v>
      </c>
      <c r="I52" s="2">
        <v>108</v>
      </c>
      <c r="J52" s="2">
        <v>210</v>
      </c>
      <c r="K52" s="2">
        <v>203.3</v>
      </c>
      <c r="L52" s="14">
        <f t="shared" si="3"/>
        <v>1346.3</v>
      </c>
      <c r="M52" s="15">
        <f t="shared" si="4"/>
        <v>134.63</v>
      </c>
      <c r="N52" s="29">
        <v>130</v>
      </c>
      <c r="O52" s="30">
        <f t="shared" si="5"/>
        <v>103.56153846153846</v>
      </c>
    </row>
    <row r="53" spans="1:15" ht="12.75">
      <c r="A53" s="13" t="s">
        <v>46</v>
      </c>
      <c r="B53" s="2">
        <v>107</v>
      </c>
      <c r="C53" s="2">
        <v>279.2</v>
      </c>
      <c r="D53" s="2">
        <v>157</v>
      </c>
      <c r="E53" s="2">
        <v>97.5</v>
      </c>
      <c r="F53" s="2">
        <v>100</v>
      </c>
      <c r="G53" s="2">
        <v>151.3</v>
      </c>
      <c r="H53" s="2">
        <v>148.7</v>
      </c>
      <c r="I53" s="2">
        <v>99</v>
      </c>
      <c r="J53" s="2">
        <v>185</v>
      </c>
      <c r="K53" s="2">
        <v>180</v>
      </c>
      <c r="L53" s="14">
        <f t="shared" si="3"/>
        <v>1504.7</v>
      </c>
      <c r="M53" s="15">
        <f t="shared" si="4"/>
        <v>150.47</v>
      </c>
      <c r="N53" s="29">
        <v>150</v>
      </c>
      <c r="O53" s="30">
        <f t="shared" si="5"/>
        <v>100.31333333333333</v>
      </c>
    </row>
    <row r="54" spans="1:15" ht="12.75">
      <c r="A54" s="19" t="s">
        <v>47</v>
      </c>
      <c r="B54" s="2"/>
      <c r="C54" s="2">
        <v>3.6</v>
      </c>
      <c r="D54" s="2">
        <v>5</v>
      </c>
      <c r="E54" s="2">
        <v>8.4</v>
      </c>
      <c r="F54" s="2"/>
      <c r="G54" s="2">
        <v>5</v>
      </c>
      <c r="H54" s="2">
        <v>4.2</v>
      </c>
      <c r="I54" s="2">
        <v>5</v>
      </c>
      <c r="J54" s="2"/>
      <c r="K54" s="2"/>
      <c r="L54" s="14">
        <f t="shared" si="3"/>
        <v>31.2</v>
      </c>
      <c r="M54" s="15">
        <f t="shared" si="4"/>
        <v>3.12</v>
      </c>
      <c r="N54" s="29">
        <v>3</v>
      </c>
      <c r="O54" s="30">
        <f t="shared" si="5"/>
        <v>104</v>
      </c>
    </row>
    <row r="55" spans="1:15" ht="12.75">
      <c r="A55" s="13" t="s">
        <v>22</v>
      </c>
      <c r="B55" s="3"/>
      <c r="C55" s="2">
        <v>100</v>
      </c>
      <c r="D55" s="2"/>
      <c r="E55" s="2">
        <v>175</v>
      </c>
      <c r="F55" s="2">
        <v>100</v>
      </c>
      <c r="G55" s="2"/>
      <c r="H55" s="2">
        <v>100</v>
      </c>
      <c r="I55" s="2"/>
      <c r="J55" s="2"/>
      <c r="K55" s="2"/>
      <c r="L55" s="14">
        <f t="shared" si="3"/>
        <v>475</v>
      </c>
      <c r="M55" s="15">
        <f t="shared" si="4"/>
        <v>47.5</v>
      </c>
      <c r="N55" s="29">
        <v>45</v>
      </c>
      <c r="O55" s="30">
        <f t="shared" si="5"/>
        <v>105.55555555555556</v>
      </c>
    </row>
    <row r="56" spans="1:15" ht="12.75">
      <c r="A56" s="13" t="s">
        <v>48</v>
      </c>
      <c r="B56" s="2">
        <v>20</v>
      </c>
      <c r="C56" s="2"/>
      <c r="D56" s="2"/>
      <c r="E56" s="2"/>
      <c r="F56" s="2"/>
      <c r="G56" s="2"/>
      <c r="H56" s="2">
        <v>20</v>
      </c>
      <c r="I56" s="2"/>
      <c r="J56" s="2"/>
      <c r="K56" s="2"/>
      <c r="L56" s="14">
        <f t="shared" si="3"/>
        <v>40</v>
      </c>
      <c r="M56" s="15">
        <f t="shared" si="4"/>
        <v>4</v>
      </c>
      <c r="N56" s="29">
        <v>4</v>
      </c>
      <c r="O56" s="30">
        <f t="shared" si="5"/>
        <v>100</v>
      </c>
    </row>
    <row r="57" spans="1:15" ht="12.75">
      <c r="A57" s="13" t="s">
        <v>49</v>
      </c>
      <c r="B57" s="3"/>
      <c r="C57" s="2"/>
      <c r="D57" s="2"/>
      <c r="E57" s="2">
        <v>200</v>
      </c>
      <c r="F57" s="2"/>
      <c r="G57" s="2">
        <v>200</v>
      </c>
      <c r="H57" s="2"/>
      <c r="I57" s="2">
        <v>200</v>
      </c>
      <c r="J57" s="2">
        <v>200</v>
      </c>
      <c r="K57" s="2"/>
      <c r="L57" s="14">
        <f t="shared" si="3"/>
        <v>800</v>
      </c>
      <c r="M57" s="15">
        <f t="shared" si="4"/>
        <v>80</v>
      </c>
      <c r="N57" s="29">
        <v>85</v>
      </c>
      <c r="O57" s="30">
        <f t="shared" si="5"/>
        <v>94.11764705882354</v>
      </c>
    </row>
    <row r="58" spans="1:15" ht="12.75">
      <c r="A58" s="13" t="s">
        <v>50</v>
      </c>
      <c r="B58" s="2">
        <v>69</v>
      </c>
      <c r="C58" s="2">
        <v>95</v>
      </c>
      <c r="D58" s="2"/>
      <c r="E58" s="2">
        <v>160</v>
      </c>
      <c r="F58" s="2">
        <v>145</v>
      </c>
      <c r="G58" s="2">
        <v>94</v>
      </c>
      <c r="H58" s="2">
        <v>76</v>
      </c>
      <c r="I58" s="2">
        <v>172</v>
      </c>
      <c r="J58" s="2">
        <v>126</v>
      </c>
      <c r="K58" s="2">
        <v>23</v>
      </c>
      <c r="L58" s="14">
        <f t="shared" si="3"/>
        <v>960</v>
      </c>
      <c r="M58" s="15">
        <f t="shared" si="4"/>
        <v>96</v>
      </c>
      <c r="N58" s="29">
        <v>90</v>
      </c>
      <c r="O58" s="30">
        <f t="shared" si="5"/>
        <v>106.66666666666667</v>
      </c>
    </row>
    <row r="59" spans="1:15" ht="12.75">
      <c r="A59" s="20" t="s">
        <v>51</v>
      </c>
      <c r="B59" s="2">
        <v>100</v>
      </c>
      <c r="C59" s="2"/>
      <c r="D59" s="2"/>
      <c r="E59" s="2"/>
      <c r="F59" s="2"/>
      <c r="G59" s="2"/>
      <c r="H59" s="2"/>
      <c r="I59" s="2"/>
      <c r="J59" s="2">
        <v>20</v>
      </c>
      <c r="K59" s="2"/>
      <c r="L59" s="14">
        <f t="shared" si="3"/>
        <v>120</v>
      </c>
      <c r="M59" s="15">
        <f t="shared" si="4"/>
        <v>12</v>
      </c>
      <c r="N59" s="29">
        <v>15</v>
      </c>
      <c r="O59" s="30">
        <f t="shared" si="5"/>
        <v>80</v>
      </c>
    </row>
    <row r="60" spans="1:15" ht="12.75">
      <c r="A60" s="13" t="s">
        <v>52</v>
      </c>
      <c r="B60" s="4">
        <v>22</v>
      </c>
      <c r="C60" s="4">
        <v>169</v>
      </c>
      <c r="D60" s="4">
        <v>243.5</v>
      </c>
      <c r="E60" s="2">
        <v>50</v>
      </c>
      <c r="F60" s="2">
        <v>229</v>
      </c>
      <c r="G60" s="2">
        <v>50</v>
      </c>
      <c r="H60" s="2">
        <v>122.5</v>
      </c>
      <c r="I60" s="2">
        <v>56</v>
      </c>
      <c r="J60" s="2">
        <v>100</v>
      </c>
      <c r="K60" s="2">
        <v>122.5</v>
      </c>
      <c r="L60" s="14">
        <f t="shared" si="3"/>
        <v>1164.5</v>
      </c>
      <c r="M60" s="15">
        <f t="shared" si="4"/>
        <v>116.45</v>
      </c>
      <c r="N60" s="29">
        <v>110</v>
      </c>
      <c r="O60" s="30">
        <f t="shared" si="5"/>
        <v>105.86363636363636</v>
      </c>
    </row>
    <row r="61" spans="1:15" ht="12.75">
      <c r="A61" s="13" t="s">
        <v>53</v>
      </c>
      <c r="B61" s="4">
        <v>7</v>
      </c>
      <c r="C61" s="4">
        <v>12.5</v>
      </c>
      <c r="D61" s="4">
        <v>15</v>
      </c>
      <c r="E61" s="4">
        <v>15</v>
      </c>
      <c r="F61" s="4">
        <v>10</v>
      </c>
      <c r="G61" s="4">
        <v>5.2</v>
      </c>
      <c r="H61" s="4">
        <v>10</v>
      </c>
      <c r="I61" s="4">
        <v>23</v>
      </c>
      <c r="J61" s="4">
        <v>8</v>
      </c>
      <c r="K61" s="4">
        <v>12</v>
      </c>
      <c r="L61" s="14">
        <f t="shared" si="3"/>
        <v>117.7</v>
      </c>
      <c r="M61" s="15">
        <f t="shared" si="4"/>
        <v>11.77</v>
      </c>
      <c r="N61" s="29">
        <v>11</v>
      </c>
      <c r="O61" s="30">
        <f t="shared" si="5"/>
        <v>107</v>
      </c>
    </row>
    <row r="62" spans="1:15" ht="12.75">
      <c r="A62" s="13" t="s">
        <v>54</v>
      </c>
      <c r="B62" s="2"/>
      <c r="C62" s="2"/>
      <c r="D62" s="2"/>
      <c r="E62" s="2"/>
      <c r="F62" s="2"/>
      <c r="G62" s="2"/>
      <c r="H62" s="2">
        <v>181</v>
      </c>
      <c r="I62" s="2"/>
      <c r="J62" s="2"/>
      <c r="K62" s="2"/>
      <c r="L62" s="14">
        <f t="shared" si="3"/>
        <v>181</v>
      </c>
      <c r="M62" s="15">
        <f t="shared" si="4"/>
        <v>18.1</v>
      </c>
      <c r="N62" s="29">
        <v>20</v>
      </c>
      <c r="O62" s="30">
        <f t="shared" si="5"/>
        <v>90.50000000000001</v>
      </c>
    </row>
    <row r="63" spans="1:15" ht="12.75">
      <c r="A63" s="13" t="s">
        <v>55</v>
      </c>
      <c r="B63" s="2"/>
      <c r="C63" s="2">
        <v>12.5</v>
      </c>
      <c r="D63" s="2">
        <v>5</v>
      </c>
      <c r="E63" s="2"/>
      <c r="F63" s="2">
        <v>12.5</v>
      </c>
      <c r="G63" s="2">
        <v>5</v>
      </c>
      <c r="H63" s="2">
        <v>43</v>
      </c>
      <c r="I63" s="2">
        <v>17.5</v>
      </c>
      <c r="J63" s="2">
        <v>5</v>
      </c>
      <c r="K63" s="2">
        <v>17.5</v>
      </c>
      <c r="L63" s="14">
        <f t="shared" si="3"/>
        <v>118</v>
      </c>
      <c r="M63" s="15">
        <f t="shared" si="4"/>
        <v>11.8</v>
      </c>
      <c r="N63" s="29">
        <v>13</v>
      </c>
      <c r="O63" s="30">
        <f t="shared" si="5"/>
        <v>90.76923076923077</v>
      </c>
    </row>
    <row r="64" spans="1:15" ht="12.75">
      <c r="A64" s="13" t="s">
        <v>56</v>
      </c>
      <c r="B64" s="2"/>
      <c r="C64" s="2"/>
      <c r="D64" s="2"/>
      <c r="E64" s="2">
        <v>8.5</v>
      </c>
      <c r="F64" s="2">
        <v>20</v>
      </c>
      <c r="G64" s="2">
        <v>10</v>
      </c>
      <c r="H64" s="2"/>
      <c r="I64" s="2"/>
      <c r="J64" s="2">
        <v>5</v>
      </c>
      <c r="K64" s="2">
        <v>28</v>
      </c>
      <c r="L64" s="14">
        <f t="shared" si="3"/>
        <v>71.5</v>
      </c>
      <c r="M64" s="15">
        <f t="shared" si="4"/>
        <v>7.15</v>
      </c>
      <c r="N64" s="29">
        <v>7</v>
      </c>
      <c r="O64" s="30">
        <f t="shared" si="5"/>
        <v>102.14285714285714</v>
      </c>
    </row>
    <row r="65" spans="1:15" ht="12.75">
      <c r="A65" s="13" t="s">
        <v>57</v>
      </c>
      <c r="B65" s="2"/>
      <c r="C65" s="2">
        <v>17.7</v>
      </c>
      <c r="D65" s="2">
        <v>122.7</v>
      </c>
      <c r="E65" s="2"/>
      <c r="F65" s="2">
        <v>5</v>
      </c>
      <c r="G65" s="2"/>
      <c r="H65" s="2"/>
      <c r="I65" s="2">
        <v>30</v>
      </c>
      <c r="J65" s="2"/>
      <c r="K65" s="2">
        <v>16</v>
      </c>
      <c r="L65" s="14">
        <f t="shared" si="3"/>
        <v>191.4</v>
      </c>
      <c r="M65" s="15">
        <f t="shared" si="4"/>
        <v>19.14</v>
      </c>
      <c r="N65" s="29">
        <v>23</v>
      </c>
      <c r="O65" s="30">
        <f t="shared" si="5"/>
        <v>83.21739130434783</v>
      </c>
    </row>
    <row r="66" spans="1:15" ht="12.75">
      <c r="A66" s="13" t="s">
        <v>58</v>
      </c>
      <c r="B66" s="2"/>
      <c r="C66" s="2"/>
      <c r="D66" s="2">
        <v>122</v>
      </c>
      <c r="E66" s="2"/>
      <c r="F66" s="2"/>
      <c r="G66" s="2"/>
      <c r="H66" s="2">
        <v>33</v>
      </c>
      <c r="I66" s="2"/>
      <c r="J66" s="2"/>
      <c r="K66" s="2">
        <v>121.3</v>
      </c>
      <c r="L66" s="14">
        <f t="shared" si="3"/>
        <v>276.3</v>
      </c>
      <c r="M66" s="15">
        <f t="shared" si="4"/>
        <v>27.630000000000003</v>
      </c>
      <c r="N66" s="29">
        <v>27</v>
      </c>
      <c r="O66" s="30">
        <f t="shared" si="5"/>
        <v>102.33333333333336</v>
      </c>
    </row>
    <row r="67" spans="1:15" ht="12.75">
      <c r="A67" s="13" t="s">
        <v>59</v>
      </c>
      <c r="B67" s="2">
        <v>8</v>
      </c>
      <c r="C67" s="2">
        <v>16.7</v>
      </c>
      <c r="D67" s="2">
        <v>13.2</v>
      </c>
      <c r="E67" s="2">
        <v>6.8</v>
      </c>
      <c r="F67" s="2">
        <v>6</v>
      </c>
      <c r="G67" s="2">
        <v>11</v>
      </c>
      <c r="H67" s="2">
        <v>14</v>
      </c>
      <c r="I67" s="2">
        <v>10</v>
      </c>
      <c r="J67" s="2">
        <v>5</v>
      </c>
      <c r="K67" s="2">
        <v>15</v>
      </c>
      <c r="L67" s="14">
        <f t="shared" si="3"/>
        <v>105.69999999999999</v>
      </c>
      <c r="M67" s="15">
        <f t="shared" si="4"/>
        <v>10.569999999999999</v>
      </c>
      <c r="N67" s="29">
        <v>11</v>
      </c>
      <c r="O67" s="30">
        <f t="shared" si="5"/>
        <v>96.09090909090907</v>
      </c>
    </row>
    <row r="68" spans="1:15" ht="12.75">
      <c r="A68" s="21" t="s">
        <v>60</v>
      </c>
      <c r="B68" s="2">
        <v>35</v>
      </c>
      <c r="C68" s="2">
        <v>40</v>
      </c>
      <c r="D68" s="2">
        <v>35</v>
      </c>
      <c r="E68" s="2">
        <v>20</v>
      </c>
      <c r="F68" s="2">
        <v>40</v>
      </c>
      <c r="G68" s="2">
        <v>23</v>
      </c>
      <c r="H68" s="2">
        <v>20</v>
      </c>
      <c r="I68" s="2">
        <v>15</v>
      </c>
      <c r="J68" s="2">
        <v>20</v>
      </c>
      <c r="K68" s="2">
        <v>30</v>
      </c>
      <c r="L68" s="14">
        <f t="shared" si="3"/>
        <v>278</v>
      </c>
      <c r="M68" s="15">
        <f t="shared" si="4"/>
        <v>27.8</v>
      </c>
      <c r="N68" s="31">
        <v>32</v>
      </c>
      <c r="O68" s="30">
        <f t="shared" si="5"/>
        <v>86.875</v>
      </c>
    </row>
    <row r="69" spans="1:15" ht="12.75">
      <c r="A69" s="23" t="s">
        <v>61</v>
      </c>
      <c r="B69" s="2"/>
      <c r="C69" s="2">
        <v>27</v>
      </c>
      <c r="D69" s="2"/>
      <c r="E69" s="2"/>
      <c r="F69" s="2"/>
      <c r="G69" s="2">
        <v>30</v>
      </c>
      <c r="H69" s="2"/>
      <c r="I69" s="2">
        <v>25</v>
      </c>
      <c r="J69" s="2"/>
      <c r="K69" s="2"/>
      <c r="L69" s="14">
        <f t="shared" si="3"/>
        <v>82</v>
      </c>
      <c r="M69" s="15">
        <f t="shared" si="4"/>
        <v>8.2</v>
      </c>
      <c r="N69" s="29">
        <v>8</v>
      </c>
      <c r="O69" s="30">
        <f t="shared" si="5"/>
        <v>102.49999999999999</v>
      </c>
    </row>
    <row r="70" spans="1:15" ht="12.75">
      <c r="A70" s="19" t="s">
        <v>62</v>
      </c>
      <c r="B70" s="2"/>
      <c r="C70" s="5"/>
      <c r="D70" s="2"/>
      <c r="E70" s="2"/>
      <c r="F70" s="2"/>
      <c r="G70" s="2"/>
      <c r="H70" s="2"/>
      <c r="I70" s="2"/>
      <c r="J70" s="2"/>
      <c r="K70" s="2"/>
      <c r="L70" s="14">
        <f t="shared" si="3"/>
        <v>0</v>
      </c>
      <c r="M70" s="15">
        <f t="shared" si="4"/>
        <v>0</v>
      </c>
      <c r="N70" s="29">
        <v>2</v>
      </c>
      <c r="O70" s="30">
        <f t="shared" si="5"/>
        <v>0</v>
      </c>
    </row>
    <row r="71" spans="1:15" ht="12.75">
      <c r="A71" s="13" t="s">
        <v>63</v>
      </c>
      <c r="B71" s="6">
        <v>1</v>
      </c>
      <c r="C71" s="6"/>
      <c r="D71" s="6">
        <v>1</v>
      </c>
      <c r="E71" s="6"/>
      <c r="F71" s="6"/>
      <c r="G71" s="6"/>
      <c r="H71" s="6"/>
      <c r="I71" s="6">
        <v>1</v>
      </c>
      <c r="J71" s="6"/>
      <c r="K71" s="6">
        <v>1</v>
      </c>
      <c r="L71" s="14">
        <f t="shared" si="3"/>
        <v>4</v>
      </c>
      <c r="M71" s="15">
        <f t="shared" si="4"/>
        <v>0.4</v>
      </c>
      <c r="N71" s="29">
        <v>1</v>
      </c>
      <c r="O71" s="30">
        <f t="shared" si="5"/>
        <v>40</v>
      </c>
    </row>
    <row r="72" spans="1:15" ht="12.75">
      <c r="A72" s="18" t="s">
        <v>64</v>
      </c>
      <c r="B72" s="6"/>
      <c r="C72" s="6">
        <v>4</v>
      </c>
      <c r="D72" s="6"/>
      <c r="E72" s="6">
        <v>4</v>
      </c>
      <c r="F72" s="6"/>
      <c r="G72" s="6">
        <v>4</v>
      </c>
      <c r="H72" s="6"/>
      <c r="I72" s="6"/>
      <c r="J72" s="6">
        <v>4</v>
      </c>
      <c r="K72" s="6"/>
      <c r="L72" s="14">
        <f t="shared" si="3"/>
        <v>16</v>
      </c>
      <c r="M72" s="15">
        <f t="shared" si="4"/>
        <v>1.6</v>
      </c>
      <c r="N72" s="29">
        <v>2</v>
      </c>
      <c r="O72" s="30">
        <f t="shared" si="5"/>
        <v>80</v>
      </c>
    </row>
    <row r="73" spans="1:15" ht="12.75">
      <c r="A73" s="13" t="s">
        <v>65</v>
      </c>
      <c r="B73" s="4"/>
      <c r="C73" s="4"/>
      <c r="D73" s="4"/>
      <c r="E73" s="4"/>
      <c r="F73" s="4">
        <v>4</v>
      </c>
      <c r="G73" s="4"/>
      <c r="H73" s="4">
        <v>4</v>
      </c>
      <c r="I73" s="4"/>
      <c r="J73" s="4"/>
      <c r="K73" s="4"/>
      <c r="L73" s="14">
        <f t="shared" si="3"/>
        <v>8</v>
      </c>
      <c r="M73" s="15">
        <f t="shared" si="4"/>
        <v>0.8</v>
      </c>
      <c r="N73" s="29">
        <v>1</v>
      </c>
      <c r="O73" s="30">
        <f t="shared" si="5"/>
        <v>80</v>
      </c>
    </row>
    <row r="74" spans="1:15" ht="12.75">
      <c r="A74" s="13" t="s">
        <v>66</v>
      </c>
      <c r="B74" s="4">
        <v>6</v>
      </c>
      <c r="C74" s="4">
        <v>6</v>
      </c>
      <c r="D74" s="4">
        <v>6</v>
      </c>
      <c r="E74" s="4">
        <v>6</v>
      </c>
      <c r="F74" s="4">
        <v>6</v>
      </c>
      <c r="G74" s="4">
        <v>6</v>
      </c>
      <c r="H74" s="4">
        <v>6</v>
      </c>
      <c r="I74" s="4">
        <v>6</v>
      </c>
      <c r="J74" s="4">
        <v>6</v>
      </c>
      <c r="K74" s="4">
        <v>6</v>
      </c>
      <c r="L74" s="14">
        <f t="shared" si="3"/>
        <v>60</v>
      </c>
      <c r="M74" s="15">
        <f t="shared" si="4"/>
        <v>6</v>
      </c>
      <c r="N74" s="29">
        <v>6</v>
      </c>
      <c r="O74" s="30">
        <f t="shared" si="5"/>
        <v>100</v>
      </c>
    </row>
    <row r="75" spans="1:15" ht="12.75">
      <c r="A75" s="13" t="s">
        <v>67</v>
      </c>
      <c r="B75" s="7">
        <v>0.14</v>
      </c>
      <c r="C75" s="7">
        <v>0.14</v>
      </c>
      <c r="D75" s="7">
        <v>0.2</v>
      </c>
      <c r="E75" s="7">
        <v>0.15</v>
      </c>
      <c r="F75" s="7">
        <v>0.2</v>
      </c>
      <c r="G75" s="7"/>
      <c r="H75" s="7">
        <v>0.2</v>
      </c>
      <c r="I75" s="7"/>
      <c r="J75" s="7">
        <v>0.3</v>
      </c>
      <c r="K75" s="7">
        <v>0.2</v>
      </c>
      <c r="L75" s="14">
        <f t="shared" si="3"/>
        <v>1.53</v>
      </c>
      <c r="M75" s="15">
        <f t="shared" si="4"/>
        <v>0.153</v>
      </c>
      <c r="N75" s="29">
        <v>0.3</v>
      </c>
      <c r="O75" s="30">
        <f t="shared" si="5"/>
        <v>51</v>
      </c>
    </row>
    <row r="76" spans="1:15" ht="12.75">
      <c r="A76" s="13" t="s">
        <v>68</v>
      </c>
      <c r="B76" s="8">
        <v>50</v>
      </c>
      <c r="C76" s="8">
        <v>50</v>
      </c>
      <c r="D76" s="8">
        <v>50</v>
      </c>
      <c r="E76" s="8">
        <v>50</v>
      </c>
      <c r="F76" s="8">
        <v>50</v>
      </c>
      <c r="G76" s="8">
        <v>50</v>
      </c>
      <c r="H76" s="8">
        <v>50</v>
      </c>
      <c r="I76" s="8">
        <v>50</v>
      </c>
      <c r="J76" s="8">
        <v>50</v>
      </c>
      <c r="K76" s="8">
        <v>50</v>
      </c>
      <c r="L76" s="14">
        <f t="shared" si="3"/>
        <v>500</v>
      </c>
      <c r="M76" s="15">
        <f t="shared" si="4"/>
        <v>50</v>
      </c>
      <c r="N76" s="29">
        <v>50</v>
      </c>
      <c r="O76" s="30">
        <f t="shared" si="5"/>
        <v>100</v>
      </c>
    </row>
    <row r="77" spans="1:15" ht="12.75">
      <c r="A77" s="10"/>
      <c r="B77" s="24"/>
      <c r="C77" s="10"/>
      <c r="D77" s="10"/>
      <c r="E77" s="10"/>
      <c r="F77" s="10"/>
      <c r="G77" s="10"/>
      <c r="H77" s="10"/>
      <c r="I77" s="10"/>
      <c r="J77" s="10"/>
      <c r="K77" s="10"/>
      <c r="L77" s="25"/>
      <c r="M77" s="25"/>
      <c r="N77" s="26"/>
      <c r="O77" s="32">
        <f>AVERAGE(O45:O76)</f>
        <v>86.7762635129239</v>
      </c>
    </row>
    <row r="78" spans="1:15" ht="12.75">
      <c r="A78" s="27"/>
      <c r="B78" s="24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28"/>
    </row>
    <row r="79" spans="1:15" ht="12.7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10"/>
    </row>
    <row r="80" spans="1:15" ht="15.75">
      <c r="A80" s="107" t="s">
        <v>80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1"/>
      <c r="M80" s="11"/>
      <c r="N80" s="10"/>
      <c r="O80" s="10"/>
    </row>
    <row r="81" spans="1:15" ht="12.75">
      <c r="A81" s="94" t="s">
        <v>35</v>
      </c>
      <c r="B81" s="97" t="s">
        <v>36</v>
      </c>
      <c r="C81" s="98"/>
      <c r="D81" s="98"/>
      <c r="E81" s="98"/>
      <c r="F81" s="98"/>
      <c r="G81" s="98"/>
      <c r="H81" s="98"/>
      <c r="I81" s="98"/>
      <c r="J81" s="98"/>
      <c r="K81" s="99"/>
      <c r="L81" s="94" t="s">
        <v>70</v>
      </c>
      <c r="M81" s="100" t="s">
        <v>69</v>
      </c>
      <c r="N81" s="94" t="s">
        <v>37</v>
      </c>
      <c r="O81" s="94" t="s">
        <v>38</v>
      </c>
    </row>
    <row r="82" spans="1:15" ht="12.75">
      <c r="A82" s="95"/>
      <c r="B82" s="12">
        <v>1</v>
      </c>
      <c r="C82" s="12">
        <v>2</v>
      </c>
      <c r="D82" s="12">
        <v>3</v>
      </c>
      <c r="E82" s="12">
        <v>4</v>
      </c>
      <c r="F82" s="12">
        <v>5</v>
      </c>
      <c r="G82" s="12">
        <v>6</v>
      </c>
      <c r="H82" s="12">
        <v>7</v>
      </c>
      <c r="I82" s="12">
        <v>8</v>
      </c>
      <c r="J82" s="12">
        <v>9</v>
      </c>
      <c r="K82" s="12">
        <v>10</v>
      </c>
      <c r="L82" s="95"/>
      <c r="M82" s="101"/>
      <c r="N82" s="95"/>
      <c r="O82" s="95"/>
    </row>
    <row r="83" spans="1:15" ht="12.75">
      <c r="A83" s="96"/>
      <c r="B83" s="104" t="s">
        <v>39</v>
      </c>
      <c r="C83" s="105"/>
      <c r="D83" s="105"/>
      <c r="E83" s="105"/>
      <c r="F83" s="105"/>
      <c r="G83" s="105"/>
      <c r="H83" s="105"/>
      <c r="I83" s="105"/>
      <c r="J83" s="105"/>
      <c r="K83" s="106"/>
      <c r="L83" s="95"/>
      <c r="M83" s="102"/>
      <c r="N83" s="96"/>
      <c r="O83" s="96"/>
    </row>
    <row r="84" spans="1:15" ht="12.75">
      <c r="A84" s="13" t="s">
        <v>16</v>
      </c>
      <c r="B84" s="2">
        <v>70</v>
      </c>
      <c r="C84" s="2">
        <v>45</v>
      </c>
      <c r="D84" s="2">
        <v>85</v>
      </c>
      <c r="E84" s="2">
        <v>40</v>
      </c>
      <c r="F84" s="2">
        <v>95</v>
      </c>
      <c r="G84" s="2">
        <v>85</v>
      </c>
      <c r="H84" s="2">
        <v>50</v>
      </c>
      <c r="I84" s="2">
        <v>40</v>
      </c>
      <c r="J84" s="2">
        <v>60</v>
      </c>
      <c r="K84" s="2">
        <v>40</v>
      </c>
      <c r="L84" s="14">
        <f>SUM(B84:K84)</f>
        <v>610</v>
      </c>
      <c r="M84" s="15">
        <f>L84/10</f>
        <v>61</v>
      </c>
      <c r="N84" s="29">
        <v>80</v>
      </c>
      <c r="O84" s="17">
        <f>M84*100/N84</f>
        <v>76.25</v>
      </c>
    </row>
    <row r="85" spans="1:15" ht="12.75">
      <c r="A85" s="13" t="s">
        <v>12</v>
      </c>
      <c r="B85" s="2">
        <v>61</v>
      </c>
      <c r="C85" s="2">
        <v>30</v>
      </c>
      <c r="D85" s="2">
        <v>100</v>
      </c>
      <c r="E85" s="2">
        <v>60</v>
      </c>
      <c r="F85" s="2">
        <v>60</v>
      </c>
      <c r="G85" s="2">
        <v>60</v>
      </c>
      <c r="H85" s="2">
        <v>60</v>
      </c>
      <c r="I85" s="2">
        <v>100</v>
      </c>
      <c r="J85" s="2">
        <v>60</v>
      </c>
      <c r="K85" s="2">
        <v>60</v>
      </c>
      <c r="L85" s="14">
        <f aca="true" t="shared" si="6" ref="L85:L115">SUM(B85:K85)</f>
        <v>651</v>
      </c>
      <c r="M85" s="15">
        <f aca="true" t="shared" si="7" ref="M85:M115">L85/10</f>
        <v>65.1</v>
      </c>
      <c r="N85" s="29">
        <v>80</v>
      </c>
      <c r="O85" s="17">
        <f aca="true" t="shared" si="8" ref="O85:O115">M85*100/N85</f>
        <v>81.37499999999999</v>
      </c>
    </row>
    <row r="86" spans="1:15" ht="12.75">
      <c r="A86" s="13" t="s">
        <v>40</v>
      </c>
      <c r="B86" s="2">
        <v>2.3</v>
      </c>
      <c r="C86" s="2"/>
      <c r="D86" s="2">
        <v>27.5</v>
      </c>
      <c r="E86" s="2"/>
      <c r="F86" s="2"/>
      <c r="G86" s="2"/>
      <c r="H86" s="2">
        <v>14</v>
      </c>
      <c r="I86" s="2"/>
      <c r="J86" s="2"/>
      <c r="K86" s="2"/>
      <c r="L86" s="14">
        <f t="shared" si="6"/>
        <v>43.8</v>
      </c>
      <c r="M86" s="15">
        <f t="shared" si="7"/>
        <v>4.38</v>
      </c>
      <c r="N86" s="29">
        <v>12</v>
      </c>
      <c r="O86" s="17">
        <f t="shared" si="8"/>
        <v>36.5</v>
      </c>
    </row>
    <row r="87" spans="1:15" ht="12.75">
      <c r="A87" s="13" t="s">
        <v>41</v>
      </c>
      <c r="B87" s="2"/>
      <c r="C87" s="2">
        <v>6</v>
      </c>
      <c r="D87" s="2"/>
      <c r="E87" s="2"/>
      <c r="F87" s="2"/>
      <c r="G87" s="2"/>
      <c r="H87" s="2"/>
      <c r="I87" s="2"/>
      <c r="J87" s="2"/>
      <c r="K87" s="2">
        <v>6</v>
      </c>
      <c r="L87" s="14">
        <f t="shared" si="6"/>
        <v>12</v>
      </c>
      <c r="M87" s="15">
        <f t="shared" si="7"/>
        <v>1.2</v>
      </c>
      <c r="N87" s="29">
        <v>2</v>
      </c>
      <c r="O87" s="17">
        <f t="shared" si="8"/>
        <v>60</v>
      </c>
    </row>
    <row r="88" spans="1:15" ht="12.75">
      <c r="A88" s="13" t="s">
        <v>42</v>
      </c>
      <c r="B88" s="2">
        <v>68</v>
      </c>
      <c r="C88" s="2"/>
      <c r="D88" s="2"/>
      <c r="E88" s="2"/>
      <c r="F88" s="2">
        <v>20</v>
      </c>
      <c r="G88" s="2"/>
      <c r="H88" s="2"/>
      <c r="I88" s="2"/>
      <c r="J88" s="2"/>
      <c r="K88" s="2"/>
      <c r="L88" s="14">
        <f t="shared" si="6"/>
        <v>88</v>
      </c>
      <c r="M88" s="15">
        <f t="shared" si="7"/>
        <v>8.8</v>
      </c>
      <c r="N88" s="29">
        <v>12</v>
      </c>
      <c r="O88" s="17">
        <f t="shared" si="8"/>
        <v>73.33333333333334</v>
      </c>
    </row>
    <row r="89" spans="1:15" ht="12.75">
      <c r="A89" s="18" t="s">
        <v>43</v>
      </c>
      <c r="B89" s="2"/>
      <c r="C89" s="2">
        <v>53</v>
      </c>
      <c r="D89" s="2"/>
      <c r="E89" s="2">
        <v>93.5</v>
      </c>
      <c r="F89" s="2">
        <v>12.4</v>
      </c>
      <c r="G89" s="2">
        <v>53</v>
      </c>
      <c r="H89" s="2">
        <v>19</v>
      </c>
      <c r="I89" s="2">
        <v>36.7</v>
      </c>
      <c r="J89" s="2">
        <v>53</v>
      </c>
      <c r="K89" s="2">
        <v>6</v>
      </c>
      <c r="L89" s="14">
        <f t="shared" si="6"/>
        <v>326.6</v>
      </c>
      <c r="M89" s="15">
        <f t="shared" si="7"/>
        <v>32.660000000000004</v>
      </c>
      <c r="N89" s="29">
        <v>32</v>
      </c>
      <c r="O89" s="17">
        <f t="shared" si="8"/>
        <v>102.06250000000001</v>
      </c>
    </row>
    <row r="90" spans="1:15" ht="12.75">
      <c r="A90" s="13" t="s">
        <v>44</v>
      </c>
      <c r="B90" s="2">
        <v>35</v>
      </c>
      <c r="C90" s="2"/>
      <c r="D90" s="2"/>
      <c r="E90" s="2"/>
      <c r="F90" s="2"/>
      <c r="G90" s="2"/>
      <c r="H90" s="2"/>
      <c r="I90" s="2"/>
      <c r="J90" s="2"/>
      <c r="K90" s="2"/>
      <c r="L90" s="14">
        <f t="shared" si="6"/>
        <v>35</v>
      </c>
      <c r="M90" s="15">
        <f t="shared" si="7"/>
        <v>3.5</v>
      </c>
      <c r="N90" s="29">
        <v>3</v>
      </c>
      <c r="O90" s="17">
        <f t="shared" si="8"/>
        <v>116.66666666666667</v>
      </c>
    </row>
    <row r="91" spans="1:15" ht="12.75">
      <c r="A91" s="13" t="s">
        <v>45</v>
      </c>
      <c r="B91" s="2">
        <v>154</v>
      </c>
      <c r="C91" s="2">
        <v>75</v>
      </c>
      <c r="D91" s="2">
        <v>128.3</v>
      </c>
      <c r="E91" s="2">
        <v>112</v>
      </c>
      <c r="F91" s="2">
        <v>154</v>
      </c>
      <c r="G91" s="2">
        <v>112.3</v>
      </c>
      <c r="H91" s="2">
        <v>208.3</v>
      </c>
      <c r="I91" s="2">
        <v>108</v>
      </c>
      <c r="J91" s="2">
        <v>210</v>
      </c>
      <c r="K91" s="2">
        <v>203.3</v>
      </c>
      <c r="L91" s="14">
        <f t="shared" si="6"/>
        <v>1465.1999999999998</v>
      </c>
      <c r="M91" s="15">
        <f t="shared" si="7"/>
        <v>146.51999999999998</v>
      </c>
      <c r="N91" s="29">
        <v>140</v>
      </c>
      <c r="O91" s="17">
        <f t="shared" si="8"/>
        <v>104.65714285714284</v>
      </c>
    </row>
    <row r="92" spans="1:15" ht="12.75">
      <c r="A92" s="13" t="s">
        <v>46</v>
      </c>
      <c r="B92" s="2">
        <v>127.5</v>
      </c>
      <c r="C92" s="2">
        <v>279.2</v>
      </c>
      <c r="D92" s="2">
        <v>172</v>
      </c>
      <c r="E92" s="2">
        <v>97.5</v>
      </c>
      <c r="F92" s="2">
        <v>100</v>
      </c>
      <c r="G92" s="2">
        <v>151.3</v>
      </c>
      <c r="H92" s="2">
        <v>148.7</v>
      </c>
      <c r="I92" s="2">
        <v>99</v>
      </c>
      <c r="J92" s="2">
        <v>185</v>
      </c>
      <c r="K92" s="2">
        <v>180</v>
      </c>
      <c r="L92" s="14">
        <f t="shared" si="6"/>
        <v>1540.2</v>
      </c>
      <c r="M92" s="15">
        <f t="shared" si="7"/>
        <v>154.02</v>
      </c>
      <c r="N92" s="29">
        <v>160</v>
      </c>
      <c r="O92" s="17">
        <f t="shared" si="8"/>
        <v>96.26250000000002</v>
      </c>
    </row>
    <row r="93" spans="1:15" ht="12.75">
      <c r="A93" s="19" t="s">
        <v>47</v>
      </c>
      <c r="B93" s="2"/>
      <c r="C93" s="2">
        <v>3.6</v>
      </c>
      <c r="D93" s="2">
        <v>5</v>
      </c>
      <c r="E93" s="2">
        <v>8.4</v>
      </c>
      <c r="F93" s="2"/>
      <c r="G93" s="2">
        <v>5</v>
      </c>
      <c r="H93" s="2">
        <v>4.2</v>
      </c>
      <c r="I93" s="2">
        <v>5</v>
      </c>
      <c r="J93" s="2"/>
      <c r="K93" s="2"/>
      <c r="L93" s="14">
        <f t="shared" si="6"/>
        <v>31.2</v>
      </c>
      <c r="M93" s="15">
        <f t="shared" si="7"/>
        <v>3.12</v>
      </c>
      <c r="N93" s="29">
        <v>3</v>
      </c>
      <c r="O93" s="17">
        <f t="shared" si="8"/>
        <v>104</v>
      </c>
    </row>
    <row r="94" spans="1:15" ht="12.75">
      <c r="A94" s="13" t="s">
        <v>22</v>
      </c>
      <c r="B94" s="3"/>
      <c r="C94" s="2">
        <v>100</v>
      </c>
      <c r="D94" s="2"/>
      <c r="E94" s="2">
        <v>175</v>
      </c>
      <c r="F94" s="2">
        <v>100</v>
      </c>
      <c r="G94" s="2"/>
      <c r="H94" s="2">
        <v>100</v>
      </c>
      <c r="I94" s="2"/>
      <c r="J94" s="2"/>
      <c r="K94" s="2"/>
      <c r="L94" s="14">
        <f t="shared" si="6"/>
        <v>475</v>
      </c>
      <c r="M94" s="15">
        <f t="shared" si="7"/>
        <v>47.5</v>
      </c>
      <c r="N94" s="29">
        <v>45</v>
      </c>
      <c r="O94" s="17">
        <f t="shared" si="8"/>
        <v>105.55555555555556</v>
      </c>
    </row>
    <row r="95" spans="1:15" ht="12.75">
      <c r="A95" s="13" t="s">
        <v>48</v>
      </c>
      <c r="B95" s="2">
        <v>20</v>
      </c>
      <c r="C95" s="2"/>
      <c r="D95" s="2"/>
      <c r="E95" s="2"/>
      <c r="F95" s="2"/>
      <c r="G95" s="2"/>
      <c r="H95" s="2"/>
      <c r="I95" s="2"/>
      <c r="J95" s="2">
        <v>20</v>
      </c>
      <c r="K95" s="2"/>
      <c r="L95" s="14">
        <f t="shared" si="6"/>
        <v>40</v>
      </c>
      <c r="M95" s="15">
        <f t="shared" si="7"/>
        <v>4</v>
      </c>
      <c r="N95" s="29">
        <v>4</v>
      </c>
      <c r="O95" s="17">
        <f t="shared" si="8"/>
        <v>100</v>
      </c>
    </row>
    <row r="96" spans="1:15" ht="12.75">
      <c r="A96" s="13" t="s">
        <v>49</v>
      </c>
      <c r="B96" s="3"/>
      <c r="C96" s="2"/>
      <c r="D96" s="2"/>
      <c r="E96" s="2">
        <v>200</v>
      </c>
      <c r="F96" s="2"/>
      <c r="G96" s="2">
        <v>200</v>
      </c>
      <c r="H96" s="2"/>
      <c r="I96" s="2">
        <v>200</v>
      </c>
      <c r="J96" s="2">
        <v>200</v>
      </c>
      <c r="K96" s="2"/>
      <c r="L96" s="14">
        <f t="shared" si="6"/>
        <v>800</v>
      </c>
      <c r="M96" s="15">
        <f t="shared" si="7"/>
        <v>80</v>
      </c>
      <c r="N96" s="29">
        <v>85</v>
      </c>
      <c r="O96" s="17">
        <f t="shared" si="8"/>
        <v>94.11764705882354</v>
      </c>
    </row>
    <row r="97" spans="1:15" ht="12.75">
      <c r="A97" s="13" t="s">
        <v>50</v>
      </c>
      <c r="B97" s="2">
        <v>69</v>
      </c>
      <c r="C97" s="2">
        <v>95</v>
      </c>
      <c r="D97" s="2"/>
      <c r="E97" s="2">
        <v>160</v>
      </c>
      <c r="F97" s="2">
        <v>145</v>
      </c>
      <c r="G97" s="2">
        <v>94</v>
      </c>
      <c r="H97" s="2">
        <v>76</v>
      </c>
      <c r="I97" s="2">
        <v>173</v>
      </c>
      <c r="J97" s="2">
        <v>126</v>
      </c>
      <c r="K97" s="2"/>
      <c r="L97" s="14">
        <f t="shared" si="6"/>
        <v>938</v>
      </c>
      <c r="M97" s="15">
        <f t="shared" si="7"/>
        <v>93.8</v>
      </c>
      <c r="N97" s="29">
        <v>95</v>
      </c>
      <c r="O97" s="17">
        <f t="shared" si="8"/>
        <v>98.73684210526316</v>
      </c>
    </row>
    <row r="98" spans="1:15" ht="12.75">
      <c r="A98" s="20" t="s">
        <v>51</v>
      </c>
      <c r="B98" s="2">
        <v>100</v>
      </c>
      <c r="C98" s="2"/>
      <c r="D98" s="2"/>
      <c r="E98" s="2"/>
      <c r="F98" s="2"/>
      <c r="G98" s="2"/>
      <c r="H98" s="2"/>
      <c r="I98" s="2"/>
      <c r="J98" s="2">
        <v>20</v>
      </c>
      <c r="K98" s="2"/>
      <c r="L98" s="14">
        <f t="shared" si="6"/>
        <v>120</v>
      </c>
      <c r="M98" s="15">
        <f t="shared" si="7"/>
        <v>12</v>
      </c>
      <c r="N98" s="29">
        <v>20</v>
      </c>
      <c r="O98" s="17">
        <f t="shared" si="8"/>
        <v>60</v>
      </c>
    </row>
    <row r="99" spans="1:15" ht="12.75">
      <c r="A99" s="13" t="s">
        <v>52</v>
      </c>
      <c r="B99" s="4">
        <v>28</v>
      </c>
      <c r="C99" s="4">
        <v>169</v>
      </c>
      <c r="D99" s="4">
        <v>248.5</v>
      </c>
      <c r="E99" s="2">
        <v>50</v>
      </c>
      <c r="F99" s="2">
        <v>234</v>
      </c>
      <c r="G99" s="2">
        <v>50</v>
      </c>
      <c r="H99" s="2">
        <v>122.5</v>
      </c>
      <c r="I99" s="2">
        <v>56</v>
      </c>
      <c r="J99" s="2">
        <v>100</v>
      </c>
      <c r="K99" s="2">
        <v>122.5</v>
      </c>
      <c r="L99" s="14">
        <f t="shared" si="6"/>
        <v>1180.5</v>
      </c>
      <c r="M99" s="15">
        <f t="shared" si="7"/>
        <v>118.05</v>
      </c>
      <c r="N99" s="29">
        <v>110</v>
      </c>
      <c r="O99" s="17">
        <f t="shared" si="8"/>
        <v>107.31818181818181</v>
      </c>
    </row>
    <row r="100" spans="1:15" ht="12.75">
      <c r="A100" s="13" t="s">
        <v>53</v>
      </c>
      <c r="B100" s="4">
        <v>10</v>
      </c>
      <c r="C100" s="4">
        <v>12.5</v>
      </c>
      <c r="D100" s="4">
        <v>15</v>
      </c>
      <c r="E100" s="4">
        <v>15</v>
      </c>
      <c r="F100" s="4">
        <v>10</v>
      </c>
      <c r="G100" s="4">
        <v>5.2</v>
      </c>
      <c r="H100" s="4">
        <v>10</v>
      </c>
      <c r="I100" s="4">
        <v>23</v>
      </c>
      <c r="J100" s="4">
        <v>8</v>
      </c>
      <c r="K100" s="4">
        <v>12</v>
      </c>
      <c r="L100" s="14">
        <f t="shared" si="6"/>
        <v>120.7</v>
      </c>
      <c r="M100" s="15">
        <f t="shared" si="7"/>
        <v>12.07</v>
      </c>
      <c r="N100" s="29">
        <v>12</v>
      </c>
      <c r="O100" s="17">
        <f t="shared" si="8"/>
        <v>100.58333333333333</v>
      </c>
    </row>
    <row r="101" spans="1:15" ht="12.75">
      <c r="A101" s="13" t="s">
        <v>54</v>
      </c>
      <c r="B101" s="2"/>
      <c r="C101" s="2"/>
      <c r="D101" s="2"/>
      <c r="E101" s="2"/>
      <c r="F101" s="2"/>
      <c r="G101" s="2"/>
      <c r="H101" s="2">
        <v>181</v>
      </c>
      <c r="I101" s="2"/>
      <c r="J101" s="2"/>
      <c r="K101" s="2"/>
      <c r="L101" s="14">
        <f t="shared" si="6"/>
        <v>181</v>
      </c>
      <c r="M101" s="15">
        <f t="shared" si="7"/>
        <v>18.1</v>
      </c>
      <c r="N101" s="29">
        <v>20</v>
      </c>
      <c r="O101" s="17">
        <f t="shared" si="8"/>
        <v>90.50000000000001</v>
      </c>
    </row>
    <row r="102" spans="1:15" ht="12.75">
      <c r="A102" s="13" t="s">
        <v>55</v>
      </c>
      <c r="B102" s="2"/>
      <c r="C102" s="2">
        <v>12.5</v>
      </c>
      <c r="D102" s="2">
        <v>5</v>
      </c>
      <c r="E102" s="2"/>
      <c r="F102" s="2">
        <v>12.5</v>
      </c>
      <c r="G102" s="2">
        <v>5</v>
      </c>
      <c r="H102" s="2">
        <v>43</v>
      </c>
      <c r="I102" s="2">
        <v>17.5</v>
      </c>
      <c r="J102" s="2">
        <v>5</v>
      </c>
      <c r="K102" s="2">
        <v>17.5</v>
      </c>
      <c r="L102" s="14">
        <f t="shared" si="6"/>
        <v>118</v>
      </c>
      <c r="M102" s="15">
        <f t="shared" si="7"/>
        <v>11.8</v>
      </c>
      <c r="N102" s="29">
        <v>13</v>
      </c>
      <c r="O102" s="17">
        <f t="shared" si="8"/>
        <v>90.76923076923077</v>
      </c>
    </row>
    <row r="103" spans="1:15" ht="12.75">
      <c r="A103" s="13" t="s">
        <v>56</v>
      </c>
      <c r="B103" s="2"/>
      <c r="C103" s="2"/>
      <c r="D103" s="2"/>
      <c r="E103" s="2">
        <v>8.5</v>
      </c>
      <c r="F103" s="2">
        <v>20</v>
      </c>
      <c r="G103" s="2">
        <v>10</v>
      </c>
      <c r="H103" s="2"/>
      <c r="I103" s="2"/>
      <c r="J103" s="2">
        <v>5</v>
      </c>
      <c r="K103" s="2">
        <v>31</v>
      </c>
      <c r="L103" s="14">
        <f t="shared" si="6"/>
        <v>74.5</v>
      </c>
      <c r="M103" s="15">
        <f t="shared" si="7"/>
        <v>7.45</v>
      </c>
      <c r="N103" s="29">
        <v>8</v>
      </c>
      <c r="O103" s="17">
        <f t="shared" si="8"/>
        <v>93.125</v>
      </c>
    </row>
    <row r="104" spans="1:15" ht="12.75">
      <c r="A104" s="13" t="s">
        <v>57</v>
      </c>
      <c r="B104" s="2"/>
      <c r="C104" s="2">
        <v>16.7</v>
      </c>
      <c r="D104" s="2">
        <v>156.7</v>
      </c>
      <c r="E104" s="2"/>
      <c r="F104" s="2">
        <v>5</v>
      </c>
      <c r="G104" s="2"/>
      <c r="H104" s="2"/>
      <c r="I104" s="2">
        <v>30</v>
      </c>
      <c r="J104" s="2"/>
      <c r="K104" s="2">
        <v>20</v>
      </c>
      <c r="L104" s="14">
        <f t="shared" si="6"/>
        <v>228.39999999999998</v>
      </c>
      <c r="M104" s="15">
        <f t="shared" si="7"/>
        <v>22.839999999999996</v>
      </c>
      <c r="N104" s="29">
        <v>25</v>
      </c>
      <c r="O104" s="17">
        <f t="shared" si="8"/>
        <v>91.35999999999999</v>
      </c>
    </row>
    <row r="105" spans="1:15" ht="12.75">
      <c r="A105" s="13" t="s">
        <v>58</v>
      </c>
      <c r="B105" s="2"/>
      <c r="C105" s="2"/>
      <c r="D105" s="2">
        <v>122</v>
      </c>
      <c r="E105" s="2"/>
      <c r="F105" s="2"/>
      <c r="G105" s="2"/>
      <c r="H105" s="2">
        <v>33</v>
      </c>
      <c r="I105" s="2"/>
      <c r="J105" s="2"/>
      <c r="K105" s="2">
        <v>121.3</v>
      </c>
      <c r="L105" s="14">
        <f t="shared" si="6"/>
        <v>276.3</v>
      </c>
      <c r="M105" s="15">
        <f t="shared" si="7"/>
        <v>27.630000000000003</v>
      </c>
      <c r="N105" s="29">
        <v>27</v>
      </c>
      <c r="O105" s="17">
        <f t="shared" si="8"/>
        <v>102.33333333333336</v>
      </c>
    </row>
    <row r="106" spans="1:15" ht="12.75">
      <c r="A106" s="13" t="s">
        <v>59</v>
      </c>
      <c r="B106" s="2">
        <v>9</v>
      </c>
      <c r="C106" s="2">
        <v>29.7</v>
      </c>
      <c r="D106" s="2">
        <v>15.7</v>
      </c>
      <c r="E106" s="2">
        <v>6.8</v>
      </c>
      <c r="F106" s="2">
        <v>6</v>
      </c>
      <c r="G106" s="2">
        <v>11</v>
      </c>
      <c r="H106" s="2">
        <v>14</v>
      </c>
      <c r="I106" s="2">
        <v>10</v>
      </c>
      <c r="J106" s="2">
        <v>5</v>
      </c>
      <c r="K106" s="2">
        <v>20</v>
      </c>
      <c r="L106" s="14">
        <f t="shared" si="6"/>
        <v>127.2</v>
      </c>
      <c r="M106" s="15">
        <f t="shared" si="7"/>
        <v>12.72</v>
      </c>
      <c r="N106" s="29">
        <v>12</v>
      </c>
      <c r="O106" s="17">
        <f t="shared" si="8"/>
        <v>106</v>
      </c>
    </row>
    <row r="107" spans="1:15" ht="12.75">
      <c r="A107" s="21" t="s">
        <v>60</v>
      </c>
      <c r="B107" s="2">
        <v>35</v>
      </c>
      <c r="C107" s="2">
        <v>44.5</v>
      </c>
      <c r="D107" s="2">
        <v>47</v>
      </c>
      <c r="E107" s="2">
        <v>20</v>
      </c>
      <c r="F107" s="2">
        <v>40</v>
      </c>
      <c r="G107" s="2">
        <v>23</v>
      </c>
      <c r="H107" s="2">
        <v>20</v>
      </c>
      <c r="I107" s="2">
        <v>15</v>
      </c>
      <c r="J107" s="2">
        <v>25.5</v>
      </c>
      <c r="K107" s="2">
        <v>30</v>
      </c>
      <c r="L107" s="14">
        <f t="shared" si="6"/>
        <v>300</v>
      </c>
      <c r="M107" s="15">
        <f t="shared" si="7"/>
        <v>30</v>
      </c>
      <c r="N107" s="31">
        <v>32</v>
      </c>
      <c r="O107" s="17">
        <f t="shared" si="8"/>
        <v>93.75</v>
      </c>
    </row>
    <row r="108" spans="1:15" ht="12.75">
      <c r="A108" s="23" t="s">
        <v>61</v>
      </c>
      <c r="B108" s="2"/>
      <c r="C108" s="2">
        <v>27</v>
      </c>
      <c r="D108" s="2"/>
      <c r="E108" s="2"/>
      <c r="F108" s="2"/>
      <c r="G108" s="2">
        <v>30</v>
      </c>
      <c r="H108" s="2"/>
      <c r="I108" s="2">
        <v>25</v>
      </c>
      <c r="J108" s="2"/>
      <c r="K108" s="2"/>
      <c r="L108" s="14">
        <f t="shared" si="6"/>
        <v>82</v>
      </c>
      <c r="M108" s="15">
        <f t="shared" si="7"/>
        <v>8.2</v>
      </c>
      <c r="N108" s="29">
        <v>8</v>
      </c>
      <c r="O108" s="17">
        <f t="shared" si="8"/>
        <v>102.49999999999999</v>
      </c>
    </row>
    <row r="109" spans="1:15" ht="12.75">
      <c r="A109" s="19" t="s">
        <v>62</v>
      </c>
      <c r="B109" s="2"/>
      <c r="C109" s="5"/>
      <c r="D109" s="2"/>
      <c r="E109" s="2"/>
      <c r="F109" s="2"/>
      <c r="G109" s="2"/>
      <c r="H109" s="2"/>
      <c r="I109" s="2"/>
      <c r="J109" s="2"/>
      <c r="K109" s="2"/>
      <c r="L109" s="14">
        <f t="shared" si="6"/>
        <v>0</v>
      </c>
      <c r="M109" s="15">
        <f t="shared" si="7"/>
        <v>0</v>
      </c>
      <c r="N109" s="29">
        <v>2</v>
      </c>
      <c r="O109" s="17">
        <f t="shared" si="8"/>
        <v>0</v>
      </c>
    </row>
    <row r="110" spans="1:15" ht="12.75">
      <c r="A110" s="13" t="s">
        <v>63</v>
      </c>
      <c r="B110" s="6">
        <v>1</v>
      </c>
      <c r="C110" s="6"/>
      <c r="D110" s="6">
        <v>1</v>
      </c>
      <c r="E110" s="6"/>
      <c r="F110" s="6"/>
      <c r="G110" s="6"/>
      <c r="H110" s="6"/>
      <c r="I110" s="6">
        <v>1</v>
      </c>
      <c r="J110" s="6"/>
      <c r="K110" s="6">
        <v>1</v>
      </c>
      <c r="L110" s="14">
        <f t="shared" si="6"/>
        <v>4</v>
      </c>
      <c r="M110" s="15">
        <f t="shared" si="7"/>
        <v>0.4</v>
      </c>
      <c r="N110" s="29">
        <v>1</v>
      </c>
      <c r="O110" s="17">
        <f t="shared" si="8"/>
        <v>40</v>
      </c>
    </row>
    <row r="111" spans="1:15" ht="12.75">
      <c r="A111" s="18" t="s">
        <v>64</v>
      </c>
      <c r="B111" s="2"/>
      <c r="C111" s="2">
        <v>4</v>
      </c>
      <c r="D111" s="2"/>
      <c r="E111" s="2">
        <v>4</v>
      </c>
      <c r="F111" s="2"/>
      <c r="G111" s="2">
        <v>4</v>
      </c>
      <c r="H111" s="2"/>
      <c r="I111" s="2"/>
      <c r="J111" s="2">
        <v>4</v>
      </c>
      <c r="K111" s="2"/>
      <c r="L111" s="14">
        <f t="shared" si="6"/>
        <v>16</v>
      </c>
      <c r="M111" s="15">
        <f t="shared" si="7"/>
        <v>1.6</v>
      </c>
      <c r="N111" s="29">
        <v>2</v>
      </c>
      <c r="O111" s="17">
        <f t="shared" si="8"/>
        <v>80</v>
      </c>
    </row>
    <row r="112" spans="1:15" ht="12.75">
      <c r="A112" s="13" t="s">
        <v>65</v>
      </c>
      <c r="B112" s="4"/>
      <c r="C112" s="4"/>
      <c r="D112" s="4"/>
      <c r="E112" s="4"/>
      <c r="F112" s="4">
        <v>4</v>
      </c>
      <c r="G112" s="4"/>
      <c r="H112" s="4">
        <v>4</v>
      </c>
      <c r="I112" s="4"/>
      <c r="J112" s="4"/>
      <c r="K112" s="4"/>
      <c r="L112" s="14">
        <f t="shared" si="6"/>
        <v>8</v>
      </c>
      <c r="M112" s="15">
        <f t="shared" si="7"/>
        <v>0.8</v>
      </c>
      <c r="N112" s="29">
        <v>1</v>
      </c>
      <c r="O112" s="17">
        <f t="shared" si="8"/>
        <v>80</v>
      </c>
    </row>
    <row r="113" spans="1:15" ht="12.75">
      <c r="A113" s="13" t="s">
        <v>66</v>
      </c>
      <c r="B113" s="4">
        <v>6</v>
      </c>
      <c r="C113" s="4">
        <v>6</v>
      </c>
      <c r="D113" s="4">
        <v>6</v>
      </c>
      <c r="E113" s="4">
        <v>6</v>
      </c>
      <c r="F113" s="4">
        <v>6</v>
      </c>
      <c r="G113" s="4">
        <v>6</v>
      </c>
      <c r="H113" s="4">
        <v>6</v>
      </c>
      <c r="I113" s="4">
        <v>6</v>
      </c>
      <c r="J113" s="4">
        <v>6</v>
      </c>
      <c r="K113" s="4">
        <v>6</v>
      </c>
      <c r="L113" s="14">
        <f t="shared" si="6"/>
        <v>60</v>
      </c>
      <c r="M113" s="15">
        <f t="shared" si="7"/>
        <v>6</v>
      </c>
      <c r="N113" s="29">
        <v>6</v>
      </c>
      <c r="O113" s="17">
        <f t="shared" si="8"/>
        <v>100</v>
      </c>
    </row>
    <row r="114" spans="1:15" ht="12.75">
      <c r="A114" s="13" t="s">
        <v>67</v>
      </c>
      <c r="B114" s="7">
        <v>0.18</v>
      </c>
      <c r="C114" s="7">
        <v>0.14</v>
      </c>
      <c r="D114" s="7">
        <v>0.2</v>
      </c>
      <c r="E114" s="7">
        <v>0.15</v>
      </c>
      <c r="F114" s="7">
        <v>0.2</v>
      </c>
      <c r="G114" s="7"/>
      <c r="H114" s="7">
        <v>0.2</v>
      </c>
      <c r="I114" s="7"/>
      <c r="J114" s="7">
        <v>0.3</v>
      </c>
      <c r="K114" s="7">
        <v>0.2</v>
      </c>
      <c r="L114" s="14">
        <f t="shared" si="6"/>
        <v>1.57</v>
      </c>
      <c r="M114" s="15">
        <f t="shared" si="7"/>
        <v>0.157</v>
      </c>
      <c r="N114" s="29">
        <v>0.3</v>
      </c>
      <c r="O114" s="17">
        <f t="shared" si="8"/>
        <v>52.333333333333336</v>
      </c>
    </row>
    <row r="115" spans="1:15" ht="12.75">
      <c r="A115" s="13" t="s">
        <v>68</v>
      </c>
      <c r="B115" s="8">
        <v>70</v>
      </c>
      <c r="C115" s="8">
        <v>70</v>
      </c>
      <c r="D115" s="8">
        <v>70</v>
      </c>
      <c r="E115" s="8">
        <v>70</v>
      </c>
      <c r="F115" s="8">
        <v>70</v>
      </c>
      <c r="G115" s="8">
        <v>70</v>
      </c>
      <c r="H115" s="8">
        <v>70</v>
      </c>
      <c r="I115" s="8">
        <v>70</v>
      </c>
      <c r="J115" s="8">
        <v>70</v>
      </c>
      <c r="K115" s="8">
        <v>70</v>
      </c>
      <c r="L115" s="14">
        <f t="shared" si="6"/>
        <v>700</v>
      </c>
      <c r="M115" s="15">
        <f t="shared" si="7"/>
        <v>70</v>
      </c>
      <c r="N115" s="29">
        <v>70</v>
      </c>
      <c r="O115" s="17">
        <f t="shared" si="8"/>
        <v>100</v>
      </c>
    </row>
    <row r="116" spans="1:15" ht="12.75">
      <c r="A116" s="10"/>
      <c r="B116" s="24"/>
      <c r="C116" s="10"/>
      <c r="D116" s="10"/>
      <c r="E116" s="10"/>
      <c r="F116" s="10"/>
      <c r="G116" s="10"/>
      <c r="H116" s="10"/>
      <c r="I116" s="10"/>
      <c r="J116" s="10"/>
      <c r="K116" s="10"/>
      <c r="L116" s="25"/>
      <c r="M116" s="25"/>
      <c r="N116" s="26"/>
      <c r="O116" s="32">
        <f>AVERAGE(O84:O115)</f>
        <v>85.62780000513116</v>
      </c>
    </row>
  </sheetData>
  <sheetProtection/>
  <mergeCells count="27">
    <mergeCell ref="O81:O83"/>
    <mergeCell ref="B83:K83"/>
    <mergeCell ref="B44:K44"/>
    <mergeCell ref="A79:N79"/>
    <mergeCell ref="A80:K80"/>
    <mergeCell ref="A81:A83"/>
    <mergeCell ref="B81:K81"/>
    <mergeCell ref="L81:L83"/>
    <mergeCell ref="M81:M83"/>
    <mergeCell ref="N81:N83"/>
    <mergeCell ref="O3:O5"/>
    <mergeCell ref="B5:K5"/>
    <mergeCell ref="A40:N40"/>
    <mergeCell ref="A41:K41"/>
    <mergeCell ref="A42:A44"/>
    <mergeCell ref="B42:K42"/>
    <mergeCell ref="L42:L44"/>
    <mergeCell ref="M42:M44"/>
    <mergeCell ref="N42:N44"/>
    <mergeCell ref="O42:O44"/>
    <mergeCell ref="A1:N1"/>
    <mergeCell ref="A3:A5"/>
    <mergeCell ref="B3:K3"/>
    <mergeCell ref="L3:L5"/>
    <mergeCell ref="M3:M5"/>
    <mergeCell ref="N3:N5"/>
    <mergeCell ref="A2:N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Pitanie207</cp:lastModifiedBy>
  <cp:lastPrinted>2023-08-17T11:58:01Z</cp:lastPrinted>
  <dcterms:created xsi:type="dcterms:W3CDTF">2017-11-09T18:07:06Z</dcterms:created>
  <dcterms:modified xsi:type="dcterms:W3CDTF">2023-08-17T13:05:17Z</dcterms:modified>
  <cp:category/>
  <cp:version/>
  <cp:contentType/>
  <cp:contentStatus/>
</cp:coreProperties>
</file>